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2375" windowHeight="6165" activeTab="1"/>
  </bookViews>
  <sheets>
    <sheet name="RENCANA AKSI PROGRAM KEG. 2019" sheetId="4" r:id="rId1"/>
    <sheet name="RENCANA AKSI 2019" sheetId="5" r:id="rId2"/>
  </sheets>
  <definedNames>
    <definedName name="_xlnm.Print_Area" localSheetId="1">'RENCANA AKSI 2019'!$A$1:$M$48</definedName>
    <definedName name="_xlnm.Print_Area" localSheetId="0">'RENCANA AKSI PROGRAM KEG. 2019'!$A$1:$O$48</definedName>
    <definedName name="_xlnm.Print_Titles" localSheetId="1">'RENCANA AKSI 2019'!$5:$7</definedName>
    <definedName name="_xlnm.Print_Titles" localSheetId="0">'RENCANA AKSI PROGRAM KEG. 2019'!$5:$7</definedName>
  </definedNames>
  <calcPr calcId="124519"/>
</workbook>
</file>

<file path=xl/calcChain.xml><?xml version="1.0" encoding="utf-8"?>
<calcChain xmlns="http://schemas.openxmlformats.org/spreadsheetml/2006/main">
  <c r="M39" i="5"/>
  <c r="M38"/>
  <c r="M37"/>
  <c r="M36"/>
  <c r="M35"/>
  <c r="M34"/>
  <c r="M32"/>
  <c r="M31"/>
  <c r="M30"/>
  <c r="M28"/>
  <c r="M27" s="1"/>
  <c r="M26"/>
  <c r="M25"/>
  <c r="M24"/>
  <c r="M23"/>
  <c r="M22"/>
  <c r="M20"/>
  <c r="M19"/>
  <c r="M18"/>
  <c r="I17"/>
  <c r="M17" s="1"/>
  <c r="M16"/>
  <c r="M15"/>
  <c r="M14"/>
  <c r="M13"/>
  <c r="M12"/>
  <c r="M11"/>
  <c r="M10"/>
  <c r="O37" i="4"/>
  <c r="O36"/>
  <c r="O35"/>
  <c r="O30"/>
  <c r="O31"/>
  <c r="O23"/>
  <c r="Q18"/>
  <c r="K17"/>
  <c r="O17" s="1"/>
  <c r="O14"/>
  <c r="O32"/>
  <c r="O28"/>
  <c r="O27" s="1"/>
  <c r="O26"/>
  <c r="O25"/>
  <c r="O24"/>
  <c r="O22"/>
  <c r="O19"/>
  <c r="O38"/>
  <c r="O34"/>
  <c r="O20"/>
  <c r="O18"/>
  <c r="O16"/>
  <c r="O15"/>
  <c r="O13"/>
  <c r="O12"/>
  <c r="O11"/>
  <c r="O10"/>
  <c r="M9" i="5" l="1"/>
  <c r="M21"/>
  <c r="M29"/>
  <c r="M33"/>
  <c r="O33" i="4"/>
  <c r="O39" s="1"/>
  <c r="O29"/>
  <c r="O21"/>
  <c r="O9"/>
</calcChain>
</file>

<file path=xl/sharedStrings.xml><?xml version="1.0" encoding="utf-8"?>
<sst xmlns="http://schemas.openxmlformats.org/spreadsheetml/2006/main" count="336" uniqueCount="138">
  <si>
    <t>TUJUAN</t>
  </si>
  <si>
    <t>SASARAN STRATEGIS</t>
  </si>
  <si>
    <t>INDIKATOR KINERJA SASARAN</t>
  </si>
  <si>
    <t>PROGRAM/KEGIATAN</t>
  </si>
  <si>
    <t>TARGET</t>
  </si>
  <si>
    <t>Rp.</t>
  </si>
  <si>
    <t>Program Pelayanan Administrasi Perkantoran</t>
  </si>
  <si>
    <t>Penyediayaan Jasa Surat Menyurat</t>
  </si>
  <si>
    <t>Penyediaan Jasa Komunikasi Sumber Daya Air dan Listrik</t>
  </si>
  <si>
    <t>Penyediaan Jasa Pemeliharaan dan Perizinan Kendaraan Dinas/Operasional</t>
  </si>
  <si>
    <t>Penyediaan Jasa Kebersihan Kantor</t>
  </si>
  <si>
    <t>Jumlah Peralatan dan Bahan Kebersihan yang disediakan dalam Satu Tahun; Jumlah Tenaga Kebersihan yang disediakan dalam Satu Tahun</t>
  </si>
  <si>
    <t>Penyediaan Alat Tulis Kantor</t>
  </si>
  <si>
    <t>Jumlah Alat Tulis yang Tersedia dalam 1 Tahun</t>
  </si>
  <si>
    <t>Penyediaan Barang Cetakan dan Pengandaan</t>
  </si>
  <si>
    <t>Jumlah barang cetakan dan pengadaan yang terpenuhi dalam 1 tahun</t>
  </si>
  <si>
    <t>Penyediaan Komponen Instalasi Listrik/Penerangan Bangunan Kantor</t>
  </si>
  <si>
    <t>Jumlah Komponen instalasi listrik/penerangan bangunan kantor dalam 1 tahun</t>
  </si>
  <si>
    <t>Penyediaan Makanan dan Minuman</t>
  </si>
  <si>
    <t>Jumlah box/porsi makn dan minum untuk keperluan rapat dan pelaksanaan kegiatan</t>
  </si>
  <si>
    <t>Rapat-rapat Koordinasi dan Konsultasi ke luar daerah dan Dalam Daerah</t>
  </si>
  <si>
    <t>Penyediaan Jasa Keamanan Kantor</t>
  </si>
  <si>
    <t>4 Unit</t>
  </si>
  <si>
    <t>8 Item</t>
  </si>
  <si>
    <t>1 Tahun</t>
  </si>
  <si>
    <t>Program Peningkatan Sarana dan Prasarana Aparatur</t>
  </si>
  <si>
    <t>Tersedianya Peningkatan Sarana dan Prasarana Aparatur</t>
  </si>
  <si>
    <t>Pemeliharaan Rutin/Berkala Gedung Kantor</t>
  </si>
  <si>
    <t>Pemeliharaan Rutin/Berkala Kendaraan Dinas / Operasional</t>
  </si>
  <si>
    <t>Pemeliharaan Rutin/Berkala Peralatan Gedung Kantor</t>
  </si>
  <si>
    <t>Pemeliharaan Rutin/Berkala Kendaraan Apung</t>
  </si>
  <si>
    <t>Jumlah Kendaraan Dinas/Operasional BPBD yang dilakukan Pemeliharaan</t>
  </si>
  <si>
    <t>Jumlah peralatan gedung kantor yang dipelihara</t>
  </si>
  <si>
    <t>Program Peningkatan Kapasitas Sumber Daya Aparatur</t>
  </si>
  <si>
    <t>Terselenggaranya Peningkatan Kapasitas Sumber Daya Aparatur</t>
  </si>
  <si>
    <t>Jumlah sumber daya aparatur yang mengikuti diklat</t>
  </si>
  <si>
    <t>Program Peningkatan Pengembangan Sistem Pelaporan Capaian Kinerja dan Keuangan</t>
  </si>
  <si>
    <t>Terlaksananya Peningkatan Pengembangan Sistem Pelaporan Capaian Kerja dan Keuangan</t>
  </si>
  <si>
    <t>Monitoring dan Evaluasi Pelaksanaan Penanggulangan Bencana</t>
  </si>
  <si>
    <t>Peningkatan Pusat Data dan Informasi (PUSDATIN)</t>
  </si>
  <si>
    <t>Penyusunan Dokumen Perencanaan dan Pelaporan</t>
  </si>
  <si>
    <t>Terlaksanananya Pelaksanaan monitoring dan evaluasi kejadian bencana</t>
  </si>
  <si>
    <t>Terlaksanananya peningkatan pusat data dan informasi (PUSDATIN)</t>
  </si>
  <si>
    <t>Program Pencegahan Dini dan Penanggulangan Korban Bencana Alam</t>
  </si>
  <si>
    <t>Terselenggaranya Pencegahan Dini dan Penanggulangan Bencana</t>
  </si>
  <si>
    <t>Pemantauan dan Penyebarluasan Informasi Potensi Bencana Alam</t>
  </si>
  <si>
    <t>Koordinasi Penyelamatan Evakuasi Penanggulangan Bencana</t>
  </si>
  <si>
    <t>Terlaksananya Penyelamatan Evakuasi Penanggulangan Bencana</t>
  </si>
  <si>
    <t>1 Laporan</t>
  </si>
  <si>
    <t>-</t>
  </si>
  <si>
    <t>2 Item</t>
  </si>
  <si>
    <t>40 Orang</t>
  </si>
  <si>
    <t>Persentase Tersedianya Pelayanan Administrasi Perkantoran</t>
  </si>
  <si>
    <t>Kepala Pelaksana</t>
  </si>
  <si>
    <t>Kabupaten Bengkalis,</t>
  </si>
  <si>
    <t>Persentase dilakukannya rapat-rapat Koordinasi dan Konsultasi ke Luar dan Dalam daerah pada 1 Tahun</t>
  </si>
  <si>
    <t>Jumlah Tenaga Keamanan Kantor yang disediakan dalam 1 Tahun</t>
  </si>
  <si>
    <t>Jumlah unit bangunan yang dilakukan pemeliharaan</t>
  </si>
  <si>
    <t>Jumlah kendaraan apung yang dipelihara dalam 1 tahun</t>
  </si>
  <si>
    <t>Jumlah laporan dan dokumen perencanaan yang disusun</t>
  </si>
  <si>
    <t>Terlaksananya pemantauan dan penyebarluasan informasi potensi bencana alam</t>
  </si>
  <si>
    <t>Tersedianya dokumen strategi dan kebijakan penanggulangan bencana berbasis masyarakat</t>
  </si>
  <si>
    <t>Terlaksananya penguatan Anggota masyarakat peduli bencana Kec. Bukit Batu dan Siak Kecil</t>
  </si>
  <si>
    <t>BADAN PENANGGULANGAN BENCANA DAERAH KABUPATEN BENGKALIS</t>
  </si>
  <si>
    <t>TARGET KINERJA TAHUN 2018</t>
  </si>
  <si>
    <t>TW 1</t>
  </si>
  <si>
    <t>TW 2</t>
  </si>
  <si>
    <t>TW 3</t>
  </si>
  <si>
    <t>TW 4</t>
  </si>
  <si>
    <t>KONDISI KINERJA AKHIR TAHUN</t>
  </si>
  <si>
    <t>9 Unit</t>
  </si>
  <si>
    <t>21 Item      4 Orang</t>
  </si>
  <si>
    <t>2 Item      4 Orang</t>
  </si>
  <si>
    <t>15 Item 4 Orang</t>
  </si>
  <si>
    <t>10 item</t>
  </si>
  <si>
    <t>10 Item</t>
  </si>
  <si>
    <t>30 Orang</t>
  </si>
  <si>
    <t>5 Orang</t>
  </si>
  <si>
    <t>Publikasi Informasi Pembangunan</t>
  </si>
  <si>
    <t xml:space="preserve">Persentase  Publikasi Informasi Pembangunan dalam capaian kinerja </t>
  </si>
  <si>
    <t>Tersedianya Sarana Prasarana dalam peningkatan kinerja Penanggulangan Bencana</t>
  </si>
  <si>
    <t>48 Laporan</t>
  </si>
  <si>
    <t>44 Laporan</t>
  </si>
  <si>
    <t>Pembangunan Fasilitas Rambu- rambu dan Pos Penjagaan Pengurangan Resiko Bencana</t>
  </si>
  <si>
    <t>Koordinasi Rehabilitasi Daerah Rawan Bencana</t>
  </si>
  <si>
    <t>11 Kecamatan</t>
  </si>
  <si>
    <t>2 Keg</t>
  </si>
  <si>
    <t xml:space="preserve">Badan Penanggulangan Bencana Daerah </t>
  </si>
  <si>
    <t>JUMLAH TOTAL</t>
  </si>
  <si>
    <t>RENCANA AKSI PROGRAM DAN KEGIATAN TAHUN 2019</t>
  </si>
  <si>
    <t>INDIKATOR KINERJA PROGRAM/KEGIATAN (OUTCOME DAN OUTPUT)</t>
  </si>
  <si>
    <t xml:space="preserve"> jumlah surat masuk dan keluar yang dilayani dalam 1 tahun, Jumlah tenaga administrasi yang disediakan dalam 1 tahun</t>
  </si>
  <si>
    <t>330 lembar, 1 orang</t>
  </si>
  <si>
    <t xml:space="preserve">660 Lembar,1 orang </t>
  </si>
  <si>
    <t>1650 Lembar, 1 orang</t>
  </si>
  <si>
    <t>Persentase Terpenuhinya Layanan Telepon, Air, Listrik dan internet Dalam 1 Tahun</t>
  </si>
  <si>
    <t>2 Unit, 2 orang</t>
  </si>
  <si>
    <t>Jumlah Kendaraan Dinas/Operasional yang di Pelihara dalam 1 Tahun, jumlah petugas sopir kantor yang disediakan dalam satu tahun</t>
  </si>
  <si>
    <t>3 Unit, 2 orang</t>
  </si>
  <si>
    <t>6 Item</t>
  </si>
  <si>
    <t>36 Item</t>
  </si>
  <si>
    <t>3 Item</t>
  </si>
  <si>
    <t>Pengadaan Peralatan gedung kantor</t>
  </si>
  <si>
    <t>Jumlah peralatan gedung kantor yang terpenuhi dalam 1 tahun</t>
  </si>
  <si>
    <t>10 unit,36 set</t>
  </si>
  <si>
    <t>1 Tahun, 9 unit</t>
  </si>
  <si>
    <t>Pendidikan latihan dasar RESCUE Penanggulangan Bencana</t>
  </si>
  <si>
    <t>17 Orang</t>
  </si>
  <si>
    <t>11 Kecamatan, 30 orang</t>
  </si>
  <si>
    <t>jumlah Laporan Koordinasi Rehabilitasi/Rekonstruksi untuk Daerah Bencana</t>
  </si>
  <si>
    <t>Pendistribusian Bantuan Logistik Kepada Korban Bencana</t>
  </si>
  <si>
    <t>3 Kecamatan</t>
  </si>
  <si>
    <t>Bengkalis, 06 Februari 2019</t>
  </si>
  <si>
    <t>RENCANA AKSI 2019</t>
  </si>
  <si>
    <r>
      <t xml:space="preserve">                </t>
    </r>
    <r>
      <rPr>
        <b/>
        <u/>
        <sz val="16"/>
        <color theme="1"/>
        <rFont val="Calibri"/>
        <family val="2"/>
        <scheme val="minor"/>
      </rPr>
      <t>Ir. H. TAJUL MUDARRIS, MT</t>
    </r>
  </si>
  <si>
    <t xml:space="preserve">                Pembina Tk.I</t>
  </si>
  <si>
    <t xml:space="preserve">                NIP. 1963 0717 199303 1 005</t>
  </si>
  <si>
    <t xml:space="preserve">              Pembina Tk.I</t>
  </si>
  <si>
    <t xml:space="preserve">              NIP. 1963 0717 199303 1 005</t>
  </si>
  <si>
    <r>
      <t xml:space="preserve">              </t>
    </r>
    <r>
      <rPr>
        <b/>
        <u/>
        <sz val="16"/>
        <color theme="1"/>
        <rFont val="Calibri"/>
        <family val="2"/>
        <scheme val="minor"/>
      </rPr>
      <t>Ir. H. TAJUL MUDARRIS, MT</t>
    </r>
  </si>
  <si>
    <t>Meningkatnya Pelayanan Administrasi Perkantoran yang baik</t>
  </si>
  <si>
    <t>Meningkatkan Kualitas  Pelayanan Administrasi Perkantoran</t>
  </si>
  <si>
    <t>Meningkatkan Kualitas Sarana dan Prasarana Aparatur dan pemeliharaan gedung kantor</t>
  </si>
  <si>
    <t>Meningkatnya sarana dan prasarana dan pemeliharaan gedung kantor</t>
  </si>
  <si>
    <t>Meningkatkan Capaian Akuntabilitas Kinerja dan Keuangan</t>
  </si>
  <si>
    <t>Meningkatnya Kualitas Capaian Kinerja</t>
  </si>
  <si>
    <t>Meningkatkan Waktu Respone Penanggulangan Bencana</t>
  </si>
  <si>
    <t>Meningkatnya Kualitas Waktu Respone Penanggulangan Bencana</t>
  </si>
  <si>
    <t>Rata-rata Waktu Repone Kejadian Bencana</t>
  </si>
  <si>
    <t>Meninngkatkan Capaian Akuntabilitas Kinerja dan Keuangan</t>
  </si>
  <si>
    <t>Nilai Akuntabilitas Kinerja</t>
  </si>
  <si>
    <t>Persentase tindak Lanjut Pemeriksaan Keuangan</t>
  </si>
  <si>
    <t>Meningkatnya keyangguhan Masyarakat Terhadap Bencana</t>
  </si>
  <si>
    <t>Persentase desa/kelurahan tangguh bencana</t>
  </si>
  <si>
    <t>Meningkatnya Pengolahan Pasca Bencana</t>
  </si>
  <si>
    <t>Persentase peningkatan penyelesaian rehabilitasi dan rekonstruksi pasca bencana</t>
  </si>
  <si>
    <t>Indeks Kepuasan Masyarakat</t>
  </si>
  <si>
    <t>Meningkatkan Peran Aktif Masyarakat dan Kepedulian Pengurangan Resiko Bencana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</si>
</sst>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[$Rp-421]* #,##0.00_);_([$Rp-421]* \(#,##0.00\);_([$Rp-421]* &quot;-&quot;??_);_(@_)"/>
    <numFmt numFmtId="165" formatCode="_-[$Rp-421]* #,##0.00_-;\-[$Rp-421]* #,##0.00_-;_-[$Rp-421]* &quot;-&quot;??_-;_-@_-"/>
  </numFmts>
  <fonts count="13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43" fontId="4" fillId="0" borderId="1" xfId="0" applyNumberFormat="1" applyFont="1" applyBorder="1" applyAlignment="1">
      <alignment horizontal="right" vertical="top"/>
    </xf>
    <xf numFmtId="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43" fontId="4" fillId="0" borderId="1" xfId="1" applyFont="1" applyBorder="1" applyAlignment="1">
      <alignment horizontal="right" vertical="top"/>
    </xf>
    <xf numFmtId="0" fontId="4" fillId="0" borderId="1" xfId="0" quotePrefix="1" applyFont="1" applyBorder="1" applyAlignment="1">
      <alignment horizontal="center" vertical="top"/>
    </xf>
    <xf numFmtId="43" fontId="4" fillId="0" borderId="1" xfId="1" quotePrefix="1" applyFont="1" applyBorder="1" applyAlignment="1">
      <alignment horizontal="right" vertical="top"/>
    </xf>
    <xf numFmtId="0" fontId="4" fillId="0" borderId="1" xfId="0" quotePrefix="1" applyFont="1" applyBorder="1" applyAlignment="1">
      <alignment horizontal="right" vertical="top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9" fontId="4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3" fontId="4" fillId="0" borderId="1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5" fillId="3" borderId="11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left" vertical="top" wrapText="1"/>
    </xf>
    <xf numFmtId="0" fontId="6" fillId="0" borderId="13" xfId="0" applyFont="1" applyBorder="1" applyAlignment="1">
      <alignment vertical="top" wrapText="1"/>
    </xf>
    <xf numFmtId="0" fontId="4" fillId="0" borderId="13" xfId="0" applyFont="1" applyBorder="1" applyAlignment="1">
      <alignment horizontal="center" vertical="top" wrapText="1"/>
    </xf>
    <xf numFmtId="43" fontId="4" fillId="0" borderId="13" xfId="0" applyNumberFormat="1" applyFont="1" applyBorder="1" applyAlignment="1">
      <alignment horizontal="right" vertical="top"/>
    </xf>
    <xf numFmtId="43" fontId="4" fillId="0" borderId="13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vertical="top" wrapText="1"/>
    </xf>
    <xf numFmtId="0" fontId="4" fillId="0" borderId="7" xfId="0" applyFont="1" applyBorder="1" applyAlignment="1">
      <alignment horizontal="center" vertical="top"/>
    </xf>
    <xf numFmtId="43" fontId="4" fillId="0" borderId="7" xfId="0" applyNumberFormat="1" applyFont="1" applyBorder="1" applyAlignment="1">
      <alignment horizontal="right" vertical="top"/>
    </xf>
    <xf numFmtId="0" fontId="4" fillId="0" borderId="7" xfId="0" applyFont="1" applyBorder="1" applyAlignment="1">
      <alignment horizontal="center" vertical="top" wrapText="1"/>
    </xf>
    <xf numFmtId="43" fontId="4" fillId="0" borderId="4" xfId="1" applyFont="1" applyBorder="1" applyAlignment="1">
      <alignment horizontal="right" vertical="top"/>
    </xf>
    <xf numFmtId="0" fontId="5" fillId="3" borderId="12" xfId="0" applyFont="1" applyFill="1" applyBorder="1" applyAlignment="1">
      <alignment vertical="top" wrapText="1"/>
    </xf>
    <xf numFmtId="0" fontId="4" fillId="0" borderId="13" xfId="0" applyFont="1" applyBorder="1" applyAlignment="1">
      <alignment horizontal="center" vertical="top"/>
    </xf>
    <xf numFmtId="43" fontId="4" fillId="0" borderId="13" xfId="1" applyFont="1" applyBorder="1" applyAlignment="1">
      <alignment horizontal="right" vertical="top"/>
    </xf>
    <xf numFmtId="0" fontId="7" fillId="3" borderId="12" xfId="0" applyFont="1" applyFill="1" applyBorder="1" applyAlignment="1">
      <alignment horizontal="left" vertical="top" wrapText="1"/>
    </xf>
    <xf numFmtId="0" fontId="7" fillId="3" borderId="12" xfId="0" applyFont="1" applyFill="1" applyBorder="1" applyAlignment="1">
      <alignment vertical="top" wrapText="1"/>
    </xf>
    <xf numFmtId="9" fontId="4" fillId="0" borderId="13" xfId="0" applyNumberFormat="1" applyFont="1" applyBorder="1" applyAlignment="1">
      <alignment horizontal="center" vertical="top" wrapText="1"/>
    </xf>
    <xf numFmtId="43" fontId="4" fillId="0" borderId="13" xfId="0" applyNumberFormat="1" applyFont="1" applyBorder="1" applyAlignment="1">
      <alignment vertical="top"/>
    </xf>
    <xf numFmtId="9" fontId="4" fillId="0" borderId="4" xfId="0" applyNumberFormat="1" applyFont="1" applyBorder="1" applyAlignment="1">
      <alignment horizontal="center" vertical="top" wrapText="1"/>
    </xf>
    <xf numFmtId="43" fontId="4" fillId="0" borderId="1" xfId="1" applyFont="1" applyBorder="1" applyAlignment="1">
      <alignment horizontal="center" vertical="top" wrapText="1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 wrapText="1"/>
    </xf>
    <xf numFmtId="164" fontId="5" fillId="3" borderId="31" xfId="0" applyNumberFormat="1" applyFont="1" applyFill="1" applyBorder="1" applyAlignment="1">
      <alignment vertical="center"/>
    </xf>
    <xf numFmtId="164" fontId="5" fillId="0" borderId="33" xfId="0" applyNumberFormat="1" applyFont="1" applyBorder="1" applyAlignment="1">
      <alignment horizontal="right" vertical="top"/>
    </xf>
    <xf numFmtId="164" fontId="5" fillId="0" borderId="34" xfId="0" applyNumberFormat="1" applyFont="1" applyBorder="1" applyAlignment="1">
      <alignment horizontal="right" vertical="top"/>
    </xf>
    <xf numFmtId="164" fontId="5" fillId="0" borderId="27" xfId="0" applyNumberFormat="1" applyFont="1" applyBorder="1" applyAlignment="1">
      <alignment horizontal="right" vertical="top"/>
    </xf>
    <xf numFmtId="164" fontId="5" fillId="3" borderId="36" xfId="0" applyNumberFormat="1" applyFont="1" applyFill="1" applyBorder="1" applyAlignment="1">
      <alignment horizontal="right" vertical="top"/>
    </xf>
    <xf numFmtId="164" fontId="5" fillId="0" borderId="40" xfId="0" applyNumberFormat="1" applyFont="1" applyBorder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6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43" fontId="4" fillId="0" borderId="2" xfId="1" applyFont="1" applyBorder="1" applyAlignment="1">
      <alignment horizontal="right" vertical="top"/>
    </xf>
    <xf numFmtId="164" fontId="5" fillId="0" borderId="41" xfId="0" applyNumberFormat="1" applyFont="1" applyBorder="1" applyAlignment="1">
      <alignment horizontal="right" vertical="top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164" fontId="5" fillId="3" borderId="29" xfId="0" applyNumberFormat="1" applyFont="1" applyFill="1" applyBorder="1" applyAlignment="1">
      <alignment horizontal="right" vertical="top"/>
    </xf>
    <xf numFmtId="165" fontId="5" fillId="3" borderId="44" xfId="0" applyNumberFormat="1" applyFont="1" applyFill="1" applyBorder="1" applyAlignment="1">
      <alignment horizontal="right" vertical="center"/>
    </xf>
    <xf numFmtId="0" fontId="5" fillId="3" borderId="46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4" fillId="0" borderId="37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3" fontId="4" fillId="0" borderId="0" xfId="1" applyFont="1"/>
    <xf numFmtId="43" fontId="4" fillId="0" borderId="1" xfId="1" applyNumberFormat="1" applyFont="1" applyBorder="1" applyAlignment="1">
      <alignment horizontal="right" vertical="top"/>
    </xf>
    <xf numFmtId="0" fontId="6" fillId="0" borderId="17" xfId="0" applyFont="1" applyBorder="1" applyAlignment="1">
      <alignment vertical="top" wrapText="1"/>
    </xf>
    <xf numFmtId="0" fontId="4" fillId="0" borderId="17" xfId="0" applyFont="1" applyBorder="1" applyAlignment="1">
      <alignment horizontal="center" vertical="top"/>
    </xf>
    <xf numFmtId="43" fontId="4" fillId="0" borderId="17" xfId="1" applyFont="1" applyBorder="1" applyAlignment="1">
      <alignment horizontal="right" vertical="top"/>
    </xf>
    <xf numFmtId="9" fontId="4" fillId="0" borderId="17" xfId="0" applyNumberFormat="1" applyFont="1" applyBorder="1" applyAlignment="1">
      <alignment horizontal="center" vertical="top"/>
    </xf>
    <xf numFmtId="0" fontId="6" fillId="0" borderId="17" xfId="0" applyFont="1" applyBorder="1" applyAlignment="1">
      <alignment horizontal="center" vertical="top" wrapText="1"/>
    </xf>
    <xf numFmtId="164" fontId="5" fillId="0" borderId="47" xfId="0" applyNumberFormat="1" applyFont="1" applyBorder="1" applyAlignment="1">
      <alignment horizontal="right" vertical="top"/>
    </xf>
    <xf numFmtId="0" fontId="4" fillId="0" borderId="17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37" xfId="0" applyFont="1" applyBorder="1" applyAlignment="1">
      <alignment vertical="top" wrapText="1"/>
    </xf>
    <xf numFmtId="0" fontId="4" fillId="0" borderId="38" xfId="0" applyFont="1" applyBorder="1" applyAlignment="1">
      <alignment vertical="top" wrapText="1"/>
    </xf>
    <xf numFmtId="0" fontId="4" fillId="0" borderId="28" xfId="0" applyFont="1" applyBorder="1" applyAlignment="1">
      <alignment vertical="top" wrapText="1"/>
    </xf>
    <xf numFmtId="0" fontId="4" fillId="3" borderId="35" xfId="0" applyFont="1" applyFill="1" applyBorder="1" applyAlignment="1"/>
    <xf numFmtId="0" fontId="4" fillId="3" borderId="16" xfId="0" applyFont="1" applyFill="1" applyBorder="1" applyAlignment="1"/>
    <xf numFmtId="0" fontId="5" fillId="3" borderId="16" xfId="0" applyFont="1" applyFill="1" applyBorder="1" applyAlignment="1">
      <alignment vertical="top" wrapText="1"/>
    </xf>
    <xf numFmtId="0" fontId="5" fillId="3" borderId="48" xfId="0" applyFont="1" applyFill="1" applyBorder="1" applyAlignment="1">
      <alignment vertical="top" wrapText="1"/>
    </xf>
    <xf numFmtId="0" fontId="5" fillId="3" borderId="16" xfId="0" applyFont="1" applyFill="1" applyBorder="1" applyAlignment="1">
      <alignment horizontal="left" vertical="top" wrapText="1"/>
    </xf>
    <xf numFmtId="0" fontId="4" fillId="3" borderId="12" xfId="0" applyFont="1" applyFill="1" applyBorder="1" applyAlignment="1"/>
    <xf numFmtId="0" fontId="4" fillId="0" borderId="49" xfId="0" applyFont="1" applyBorder="1" applyAlignment="1">
      <alignment vertical="top" wrapText="1"/>
    </xf>
    <xf numFmtId="0" fontId="5" fillId="3" borderId="35" xfId="0" applyFont="1" applyFill="1" applyBorder="1" applyAlignment="1">
      <alignment horizontal="left" vertical="top" wrapText="1"/>
    </xf>
    <xf numFmtId="0" fontId="5" fillId="3" borderId="12" xfId="0" applyFont="1" applyFill="1" applyBorder="1" applyAlignment="1">
      <alignment horizontal="left" vertical="top" wrapText="1"/>
    </xf>
    <xf numFmtId="0" fontId="4" fillId="0" borderId="50" xfId="0" applyFont="1" applyBorder="1" applyAlignment="1">
      <alignment vertical="top" wrapText="1"/>
    </xf>
    <xf numFmtId="0" fontId="4" fillId="0" borderId="24" xfId="0" applyFont="1" applyBorder="1" applyAlignment="1">
      <alignment vertical="top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0" borderId="32" xfId="0" applyFont="1" applyBorder="1" applyAlignment="1">
      <alignment horizontal="left" vertical="top" wrapText="1"/>
    </xf>
    <xf numFmtId="0" fontId="4" fillId="0" borderId="24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2" borderId="18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6" fillId="0" borderId="17" xfId="0" applyFont="1" applyBorder="1" applyAlignment="1">
      <alignment horizontal="left" vertical="top" wrapText="1"/>
    </xf>
    <xf numFmtId="0" fontId="0" fillId="0" borderId="3" xfId="0" applyBorder="1"/>
    <xf numFmtId="0" fontId="0" fillId="0" borderId="11" xfId="0" applyBorder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5" fillId="3" borderId="42" xfId="0" applyFont="1" applyFill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center" vertical="center" wrapText="1"/>
    </xf>
    <xf numFmtId="0" fontId="6" fillId="0" borderId="37" xfId="0" applyFont="1" applyBorder="1" applyAlignment="1">
      <alignment horizontal="left" vertical="top" wrapText="1"/>
    </xf>
    <xf numFmtId="0" fontId="6" fillId="0" borderId="38" xfId="0" applyFont="1" applyBorder="1" applyAlignment="1">
      <alignment horizontal="left" vertical="top" wrapText="1"/>
    </xf>
    <xf numFmtId="0" fontId="6" fillId="0" borderId="39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4" fillId="3" borderId="30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45" xfId="0" applyFont="1" applyFill="1" applyBorder="1" applyAlignment="1">
      <alignment horizontal="center"/>
    </xf>
    <xf numFmtId="0" fontId="4" fillId="3" borderId="3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9"/>
  <sheetViews>
    <sheetView topLeftCell="A4" zoomScale="85" zoomScaleNormal="85" workbookViewId="0">
      <selection activeCell="I41" sqref="I41"/>
    </sheetView>
  </sheetViews>
  <sheetFormatPr defaultRowHeight="12.75"/>
  <cols>
    <col min="1" max="1" width="20.5703125" style="1" customWidth="1"/>
    <col min="2" max="2" width="20.42578125" style="1" customWidth="1"/>
    <col min="3" max="3" width="17.5703125" style="1" customWidth="1"/>
    <col min="4" max="4" width="33.42578125" style="1" customWidth="1"/>
    <col min="5" max="5" width="36.5703125" style="1" customWidth="1"/>
    <col min="6" max="6" width="10.140625" style="1" customWidth="1"/>
    <col min="7" max="7" width="17.85546875" style="3" customWidth="1"/>
    <col min="8" max="8" width="10.140625" style="1" customWidth="1"/>
    <col min="9" max="9" width="18" style="1" customWidth="1"/>
    <col min="10" max="10" width="9.28515625" style="2" customWidth="1"/>
    <col min="11" max="11" width="17.85546875" style="1" customWidth="1"/>
    <col min="12" max="12" width="9.5703125" style="1" customWidth="1"/>
    <col min="13" max="13" width="18.5703125" style="1" customWidth="1"/>
    <col min="14" max="14" width="10.140625" style="1" customWidth="1"/>
    <col min="15" max="15" width="25.28515625" style="1" customWidth="1"/>
    <col min="16" max="16" width="9.140625" style="1"/>
    <col min="17" max="17" width="15.7109375" style="1" bestFit="1" customWidth="1"/>
    <col min="18" max="16384" width="9.140625" style="1"/>
  </cols>
  <sheetData>
    <row r="1" spans="1:15" s="4" customFormat="1" ht="26.25">
      <c r="A1" s="120" t="s">
        <v>89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5" s="4" customFormat="1" ht="26.25">
      <c r="A2" s="121" t="s">
        <v>63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</row>
    <row r="4" spans="1:15" ht="13.5" thickBot="1"/>
    <row r="5" spans="1:15" s="5" customFormat="1" ht="51" customHeight="1">
      <c r="A5" s="122" t="s">
        <v>0</v>
      </c>
      <c r="B5" s="125" t="s">
        <v>1</v>
      </c>
      <c r="C5" s="125" t="s">
        <v>2</v>
      </c>
      <c r="D5" s="125" t="s">
        <v>3</v>
      </c>
      <c r="E5" s="125" t="s">
        <v>90</v>
      </c>
      <c r="F5" s="129" t="s">
        <v>64</v>
      </c>
      <c r="G5" s="130"/>
      <c r="H5" s="130"/>
      <c r="I5" s="130"/>
      <c r="J5" s="130"/>
      <c r="K5" s="130"/>
      <c r="L5" s="130"/>
      <c r="M5" s="130"/>
      <c r="N5" s="132" t="s">
        <v>69</v>
      </c>
      <c r="O5" s="133"/>
    </row>
    <row r="6" spans="1:15" s="5" customFormat="1" ht="15.75">
      <c r="A6" s="123"/>
      <c r="B6" s="126"/>
      <c r="C6" s="126"/>
      <c r="D6" s="126"/>
      <c r="E6" s="126"/>
      <c r="F6" s="128" t="s">
        <v>65</v>
      </c>
      <c r="G6" s="128"/>
      <c r="H6" s="128" t="s">
        <v>66</v>
      </c>
      <c r="I6" s="128"/>
      <c r="J6" s="128" t="s">
        <v>67</v>
      </c>
      <c r="K6" s="128"/>
      <c r="L6" s="128" t="s">
        <v>68</v>
      </c>
      <c r="M6" s="131"/>
      <c r="N6" s="134"/>
      <c r="O6" s="135"/>
    </row>
    <row r="7" spans="1:15" s="5" customFormat="1" ht="15.75" customHeight="1" thickBot="1">
      <c r="A7" s="124"/>
      <c r="B7" s="127"/>
      <c r="C7" s="127"/>
      <c r="D7" s="127"/>
      <c r="E7" s="127"/>
      <c r="F7" s="27" t="s">
        <v>4</v>
      </c>
      <c r="G7" s="27" t="s">
        <v>5</v>
      </c>
      <c r="H7" s="27" t="s">
        <v>4</v>
      </c>
      <c r="I7" s="27" t="s">
        <v>5</v>
      </c>
      <c r="J7" s="76" t="s">
        <v>4</v>
      </c>
      <c r="K7" s="27" t="s">
        <v>5</v>
      </c>
      <c r="L7" s="27" t="s">
        <v>4</v>
      </c>
      <c r="M7" s="28" t="s">
        <v>5</v>
      </c>
      <c r="N7" s="27" t="s">
        <v>4</v>
      </c>
      <c r="O7" s="48" t="s">
        <v>5</v>
      </c>
    </row>
    <row r="8" spans="1:15" s="5" customFormat="1" ht="15.75" customHeight="1" thickTop="1" thickBot="1">
      <c r="A8" s="49">
        <v>1</v>
      </c>
      <c r="B8" s="77">
        <v>2</v>
      </c>
      <c r="C8" s="77">
        <v>3</v>
      </c>
      <c r="D8" s="77">
        <v>4</v>
      </c>
      <c r="E8" s="77">
        <v>5</v>
      </c>
      <c r="F8" s="104">
        <v>6</v>
      </c>
      <c r="G8" s="104"/>
      <c r="H8" s="104">
        <v>7</v>
      </c>
      <c r="I8" s="104"/>
      <c r="J8" s="103">
        <v>8</v>
      </c>
      <c r="K8" s="103"/>
      <c r="L8" s="104">
        <v>9</v>
      </c>
      <c r="M8" s="104"/>
      <c r="N8" s="77">
        <v>10</v>
      </c>
      <c r="O8" s="50">
        <v>11</v>
      </c>
    </row>
    <row r="9" spans="1:15" s="6" customFormat="1" ht="37.5" customHeight="1" thickTop="1" thickBot="1">
      <c r="A9" s="105"/>
      <c r="B9" s="106"/>
      <c r="C9" s="107"/>
      <c r="D9" s="26" t="s">
        <v>6</v>
      </c>
      <c r="E9" s="26" t="s">
        <v>6</v>
      </c>
      <c r="F9" s="111"/>
      <c r="G9" s="112"/>
      <c r="H9" s="112"/>
      <c r="I9" s="112"/>
      <c r="J9" s="112"/>
      <c r="K9" s="112"/>
      <c r="L9" s="112"/>
      <c r="M9" s="112"/>
      <c r="N9" s="113"/>
      <c r="O9" s="51">
        <f>SUM(O10:O20)</f>
        <v>1030878400</v>
      </c>
    </row>
    <row r="10" spans="1:15" s="5" customFormat="1" ht="52.5" customHeight="1" thickTop="1">
      <c r="A10" s="114" t="s">
        <v>121</v>
      </c>
      <c r="B10" s="117" t="s">
        <v>120</v>
      </c>
      <c r="C10" s="117" t="s">
        <v>52</v>
      </c>
      <c r="D10" s="29" t="s">
        <v>7</v>
      </c>
      <c r="E10" s="30" t="s">
        <v>91</v>
      </c>
      <c r="F10" s="31" t="s">
        <v>92</v>
      </c>
      <c r="G10" s="32">
        <v>7800000</v>
      </c>
      <c r="H10" s="31" t="s">
        <v>92</v>
      </c>
      <c r="I10" s="32">
        <v>7800000</v>
      </c>
      <c r="J10" s="31" t="s">
        <v>92</v>
      </c>
      <c r="K10" s="32">
        <v>7800000</v>
      </c>
      <c r="L10" s="31" t="s">
        <v>93</v>
      </c>
      <c r="M10" s="32">
        <v>7800000</v>
      </c>
      <c r="N10" s="33" t="s">
        <v>94</v>
      </c>
      <c r="O10" s="52">
        <f>G10+I10+K10+M10</f>
        <v>31200000</v>
      </c>
    </row>
    <row r="11" spans="1:15" s="5" customFormat="1" ht="53.25" customHeight="1">
      <c r="A11" s="115"/>
      <c r="B11" s="118"/>
      <c r="C11" s="118"/>
      <c r="D11" s="8" t="s">
        <v>8</v>
      </c>
      <c r="E11" s="8" t="s">
        <v>95</v>
      </c>
      <c r="F11" s="22">
        <v>1</v>
      </c>
      <c r="G11" s="9">
        <v>31200000</v>
      </c>
      <c r="H11" s="22">
        <v>1</v>
      </c>
      <c r="I11" s="9">
        <v>31200000</v>
      </c>
      <c r="J11" s="22">
        <v>1</v>
      </c>
      <c r="K11" s="9">
        <v>31200000</v>
      </c>
      <c r="L11" s="22">
        <v>1</v>
      </c>
      <c r="M11" s="9">
        <v>31200000</v>
      </c>
      <c r="N11" s="22">
        <v>1</v>
      </c>
      <c r="O11" s="53">
        <f t="shared" ref="O11:O20" si="0">G11+I11+K11+M11</f>
        <v>124800000</v>
      </c>
    </row>
    <row r="12" spans="1:15" s="5" customFormat="1" ht="65.25" customHeight="1">
      <c r="A12" s="115"/>
      <c r="B12" s="118"/>
      <c r="C12" s="118"/>
      <c r="D12" s="8" t="s">
        <v>9</v>
      </c>
      <c r="E12" s="8" t="s">
        <v>97</v>
      </c>
      <c r="F12" s="11" t="s">
        <v>96</v>
      </c>
      <c r="G12" s="9">
        <v>18099775</v>
      </c>
      <c r="H12" s="11" t="s">
        <v>96</v>
      </c>
      <c r="I12" s="9">
        <v>18099775</v>
      </c>
      <c r="J12" s="11" t="s">
        <v>96</v>
      </c>
      <c r="K12" s="9">
        <v>18099775</v>
      </c>
      <c r="L12" s="11" t="s">
        <v>98</v>
      </c>
      <c r="M12" s="9">
        <v>18100675</v>
      </c>
      <c r="N12" s="12" t="s">
        <v>70</v>
      </c>
      <c r="O12" s="53">
        <f t="shared" si="0"/>
        <v>72400000</v>
      </c>
    </row>
    <row r="13" spans="1:15" s="5" customFormat="1" ht="70.5" customHeight="1">
      <c r="A13" s="115"/>
      <c r="B13" s="118"/>
      <c r="C13" s="118"/>
      <c r="D13" s="8" t="s">
        <v>10</v>
      </c>
      <c r="E13" s="8" t="s">
        <v>11</v>
      </c>
      <c r="F13" s="11" t="s">
        <v>72</v>
      </c>
      <c r="G13" s="9">
        <v>21617200</v>
      </c>
      <c r="H13" s="11" t="s">
        <v>72</v>
      </c>
      <c r="I13" s="9">
        <v>21617200</v>
      </c>
      <c r="J13" s="11" t="s">
        <v>72</v>
      </c>
      <c r="K13" s="9">
        <v>21617200</v>
      </c>
      <c r="L13" s="11" t="s">
        <v>73</v>
      </c>
      <c r="M13" s="9">
        <v>21618400</v>
      </c>
      <c r="N13" s="11" t="s">
        <v>71</v>
      </c>
      <c r="O13" s="53">
        <f t="shared" si="0"/>
        <v>86470000</v>
      </c>
    </row>
    <row r="14" spans="1:15" s="5" customFormat="1" ht="41.25" customHeight="1">
      <c r="A14" s="115"/>
      <c r="B14" s="118"/>
      <c r="C14" s="118"/>
      <c r="D14" s="13" t="s">
        <v>12</v>
      </c>
      <c r="E14" s="8" t="s">
        <v>13</v>
      </c>
      <c r="F14" s="11" t="s">
        <v>74</v>
      </c>
      <c r="G14" s="9">
        <v>8405800</v>
      </c>
      <c r="H14" s="11" t="s">
        <v>74</v>
      </c>
      <c r="I14" s="9">
        <v>8405800</v>
      </c>
      <c r="J14" s="11" t="s">
        <v>74</v>
      </c>
      <c r="K14" s="9">
        <v>8405800</v>
      </c>
      <c r="L14" s="11" t="s">
        <v>99</v>
      </c>
      <c r="M14" s="9">
        <v>8406000</v>
      </c>
      <c r="N14" s="11" t="s">
        <v>100</v>
      </c>
      <c r="O14" s="53">
        <f>G14+I14+K14+M14</f>
        <v>33623400</v>
      </c>
    </row>
    <row r="15" spans="1:15" s="5" customFormat="1" ht="40.5" customHeight="1">
      <c r="A15" s="115"/>
      <c r="B15" s="118"/>
      <c r="C15" s="118"/>
      <c r="D15" s="8" t="s">
        <v>14</v>
      </c>
      <c r="E15" s="8" t="s">
        <v>15</v>
      </c>
      <c r="F15" s="12" t="s">
        <v>50</v>
      </c>
      <c r="G15" s="9">
        <v>6863750</v>
      </c>
      <c r="H15" s="12" t="s">
        <v>50</v>
      </c>
      <c r="I15" s="9">
        <v>6863750</v>
      </c>
      <c r="J15" s="12" t="s">
        <v>50</v>
      </c>
      <c r="K15" s="9">
        <v>6863750</v>
      </c>
      <c r="L15" s="12" t="s">
        <v>50</v>
      </c>
      <c r="M15" s="9">
        <v>6863750</v>
      </c>
      <c r="N15" s="11" t="s">
        <v>23</v>
      </c>
      <c r="O15" s="53">
        <f t="shared" si="0"/>
        <v>27455000</v>
      </c>
    </row>
    <row r="16" spans="1:15" s="5" customFormat="1" ht="56.25" customHeight="1">
      <c r="A16" s="115"/>
      <c r="B16" s="118"/>
      <c r="C16" s="118"/>
      <c r="D16" s="8" t="s">
        <v>16</v>
      </c>
      <c r="E16" s="8" t="s">
        <v>17</v>
      </c>
      <c r="F16" s="12" t="s">
        <v>50</v>
      </c>
      <c r="G16" s="9">
        <v>6107400</v>
      </c>
      <c r="H16" s="12" t="s">
        <v>50</v>
      </c>
      <c r="I16" s="9">
        <v>6107400</v>
      </c>
      <c r="J16" s="12" t="s">
        <v>50</v>
      </c>
      <c r="K16" s="9">
        <v>6107400</v>
      </c>
      <c r="L16" s="11" t="s">
        <v>101</v>
      </c>
      <c r="M16" s="9">
        <v>6107800</v>
      </c>
      <c r="N16" s="11" t="s">
        <v>75</v>
      </c>
      <c r="O16" s="53">
        <f t="shared" si="0"/>
        <v>24430000</v>
      </c>
    </row>
    <row r="17" spans="1:17" s="5" customFormat="1" ht="52.5" customHeight="1">
      <c r="A17" s="115"/>
      <c r="B17" s="118"/>
      <c r="C17" s="118"/>
      <c r="D17" s="8" t="s">
        <v>18</v>
      </c>
      <c r="E17" s="8" t="s">
        <v>19</v>
      </c>
      <c r="F17" s="9"/>
      <c r="G17" s="9">
        <v>10125000</v>
      </c>
      <c r="H17" s="24"/>
      <c r="I17" s="9">
        <v>0</v>
      </c>
      <c r="J17" s="9"/>
      <c r="K17" s="9">
        <f>10125000+10125000</f>
        <v>20250000</v>
      </c>
      <c r="L17" s="9"/>
      <c r="M17" s="9">
        <v>10125000</v>
      </c>
      <c r="N17" s="9" t="s">
        <v>51</v>
      </c>
      <c r="O17" s="53">
        <f>G17+I17+K17+M17</f>
        <v>40500000</v>
      </c>
    </row>
    <row r="18" spans="1:17" s="5" customFormat="1" ht="57" customHeight="1">
      <c r="A18" s="115"/>
      <c r="B18" s="118"/>
      <c r="C18" s="118"/>
      <c r="D18" s="8" t="s">
        <v>20</v>
      </c>
      <c r="E18" s="8" t="s">
        <v>55</v>
      </c>
      <c r="F18" s="12"/>
      <c r="G18" s="9">
        <v>117499600</v>
      </c>
      <c r="H18" s="12"/>
      <c r="I18" s="9">
        <v>117499600</v>
      </c>
      <c r="J18" s="11"/>
      <c r="K18" s="9">
        <v>117499600</v>
      </c>
      <c r="L18" s="11"/>
      <c r="M18" s="9">
        <v>117501200</v>
      </c>
      <c r="N18" s="11" t="s">
        <v>24</v>
      </c>
      <c r="O18" s="53">
        <f t="shared" si="0"/>
        <v>470000000</v>
      </c>
      <c r="Q18" s="78">
        <f>5*3*1600000</f>
        <v>24000000</v>
      </c>
    </row>
    <row r="19" spans="1:17" s="5" customFormat="1" ht="57" customHeight="1">
      <c r="A19" s="115"/>
      <c r="B19" s="118"/>
      <c r="C19" s="118"/>
      <c r="D19" s="8" t="s">
        <v>21</v>
      </c>
      <c r="E19" s="8" t="s">
        <v>56</v>
      </c>
      <c r="F19" s="12"/>
      <c r="G19" s="9">
        <v>24000000</v>
      </c>
      <c r="H19" s="12"/>
      <c r="I19" s="9">
        <v>24000000</v>
      </c>
      <c r="J19" s="12"/>
      <c r="K19" s="9">
        <v>24000000</v>
      </c>
      <c r="L19" s="12"/>
      <c r="M19" s="9">
        <v>24000000</v>
      </c>
      <c r="N19" s="12" t="s">
        <v>77</v>
      </c>
      <c r="O19" s="53">
        <f t="shared" ref="O19" si="1">G19+I19+K19+M19</f>
        <v>96000000</v>
      </c>
    </row>
    <row r="20" spans="1:17" s="5" customFormat="1" ht="38.25" customHeight="1" thickBot="1">
      <c r="A20" s="116"/>
      <c r="B20" s="119"/>
      <c r="C20" s="119"/>
      <c r="D20" s="34" t="s">
        <v>78</v>
      </c>
      <c r="E20" s="34" t="s">
        <v>79</v>
      </c>
      <c r="F20" s="35"/>
      <c r="G20" s="36">
        <v>6000000</v>
      </c>
      <c r="H20" s="35"/>
      <c r="I20" s="36">
        <v>6000000</v>
      </c>
      <c r="J20" s="35"/>
      <c r="K20" s="36">
        <v>6000000</v>
      </c>
      <c r="L20" s="37"/>
      <c r="M20" s="36">
        <v>6000000</v>
      </c>
      <c r="N20" s="37" t="s">
        <v>24</v>
      </c>
      <c r="O20" s="54">
        <f t="shared" si="0"/>
        <v>24000000</v>
      </c>
    </row>
    <row r="21" spans="1:17" s="5" customFormat="1" ht="36.75" customHeight="1" thickTop="1" thickBot="1">
      <c r="A21" s="92"/>
      <c r="B21" s="97"/>
      <c r="C21" s="93"/>
      <c r="D21" s="39" t="s">
        <v>25</v>
      </c>
      <c r="E21" s="39" t="s">
        <v>26</v>
      </c>
      <c r="F21" s="108"/>
      <c r="G21" s="109"/>
      <c r="H21" s="109"/>
      <c r="I21" s="109"/>
      <c r="J21" s="109"/>
      <c r="K21" s="109"/>
      <c r="L21" s="109"/>
      <c r="M21" s="109"/>
      <c r="N21" s="110"/>
      <c r="O21" s="55">
        <f>SUM(O22:O26)</f>
        <v>896595000</v>
      </c>
    </row>
    <row r="22" spans="1:17" s="5" customFormat="1" ht="53.25" customHeight="1" thickTop="1">
      <c r="A22" s="146" t="s">
        <v>122</v>
      </c>
      <c r="B22" s="138" t="s">
        <v>123</v>
      </c>
      <c r="C22" s="138" t="s">
        <v>80</v>
      </c>
      <c r="D22" s="80" t="s">
        <v>102</v>
      </c>
      <c r="E22" s="80" t="s">
        <v>103</v>
      </c>
      <c r="F22" s="81"/>
      <c r="G22" s="82">
        <v>0</v>
      </c>
      <c r="H22" s="83"/>
      <c r="I22" s="82">
        <v>0</v>
      </c>
      <c r="J22" s="84" t="s">
        <v>104</v>
      </c>
      <c r="K22" s="82">
        <v>195795000</v>
      </c>
      <c r="L22" s="84"/>
      <c r="M22" s="82">
        <v>0</v>
      </c>
      <c r="N22" s="81" t="s">
        <v>24</v>
      </c>
      <c r="O22" s="85">
        <f>G22+I22+K22+M22</f>
        <v>195795000</v>
      </c>
    </row>
    <row r="23" spans="1:17" s="5" customFormat="1" ht="39" customHeight="1">
      <c r="A23" s="147"/>
      <c r="B23" s="149"/>
      <c r="C23" s="139"/>
      <c r="D23" s="8" t="s">
        <v>27</v>
      </c>
      <c r="E23" s="8" t="s">
        <v>57</v>
      </c>
      <c r="F23" s="12"/>
      <c r="G23" s="14">
        <v>95500000</v>
      </c>
      <c r="H23" s="10"/>
      <c r="I23" s="14">
        <v>95500000</v>
      </c>
      <c r="J23" s="23"/>
      <c r="K23" s="14">
        <v>95500000</v>
      </c>
      <c r="L23" s="23"/>
      <c r="M23" s="9">
        <v>95500000</v>
      </c>
      <c r="N23" s="11" t="s">
        <v>105</v>
      </c>
      <c r="O23" s="53">
        <f>G23+I23+K23+M23</f>
        <v>382000000</v>
      </c>
    </row>
    <row r="24" spans="1:17" s="5" customFormat="1" ht="39" customHeight="1">
      <c r="A24" s="147"/>
      <c r="B24" s="149"/>
      <c r="C24" s="139"/>
      <c r="D24" s="8" t="s">
        <v>28</v>
      </c>
      <c r="E24" s="8" t="s">
        <v>31</v>
      </c>
      <c r="F24" s="12" t="s">
        <v>70</v>
      </c>
      <c r="G24" s="14">
        <v>48449700</v>
      </c>
      <c r="H24" s="12" t="s">
        <v>70</v>
      </c>
      <c r="I24" s="14">
        <v>48449700</v>
      </c>
      <c r="J24" s="12" t="s">
        <v>70</v>
      </c>
      <c r="K24" s="14">
        <v>48449700</v>
      </c>
      <c r="L24" s="12" t="s">
        <v>70</v>
      </c>
      <c r="M24" s="14">
        <v>48450900</v>
      </c>
      <c r="N24" s="12" t="s">
        <v>70</v>
      </c>
      <c r="O24" s="53">
        <f t="shared" ref="O24:O26" si="2">G24+I24+K24+M24</f>
        <v>193800000</v>
      </c>
    </row>
    <row r="25" spans="1:17" s="5" customFormat="1" ht="37.5" customHeight="1">
      <c r="A25" s="147"/>
      <c r="B25" s="149"/>
      <c r="C25" s="139"/>
      <c r="D25" s="8" t="s">
        <v>29</v>
      </c>
      <c r="E25" s="8" t="s">
        <v>32</v>
      </c>
      <c r="F25" s="17"/>
      <c r="G25" s="16">
        <v>18750000</v>
      </c>
      <c r="H25" s="10"/>
      <c r="I25" s="16">
        <v>18750000</v>
      </c>
      <c r="J25" s="23"/>
      <c r="K25" s="16">
        <v>18750000</v>
      </c>
      <c r="L25" s="23"/>
      <c r="M25" s="16">
        <v>18750000</v>
      </c>
      <c r="N25" s="12" t="s">
        <v>24</v>
      </c>
      <c r="O25" s="53">
        <f t="shared" si="2"/>
        <v>75000000</v>
      </c>
    </row>
    <row r="26" spans="1:17" s="5" customFormat="1" ht="38.25" customHeight="1" thickBot="1">
      <c r="A26" s="148"/>
      <c r="B26" s="150"/>
      <c r="C26" s="140"/>
      <c r="D26" s="8" t="s">
        <v>30</v>
      </c>
      <c r="E26" s="8" t="s">
        <v>58</v>
      </c>
      <c r="F26" s="11" t="s">
        <v>22</v>
      </c>
      <c r="G26" s="14">
        <v>12500000</v>
      </c>
      <c r="H26" s="11" t="s">
        <v>22</v>
      </c>
      <c r="I26" s="14">
        <v>12500000</v>
      </c>
      <c r="J26" s="11" t="s">
        <v>22</v>
      </c>
      <c r="K26" s="14">
        <v>12500000</v>
      </c>
      <c r="L26" s="11" t="s">
        <v>22</v>
      </c>
      <c r="M26" s="14">
        <v>12500000</v>
      </c>
      <c r="N26" s="11" t="s">
        <v>22</v>
      </c>
      <c r="O26" s="53">
        <f t="shared" si="2"/>
        <v>50000000</v>
      </c>
    </row>
    <row r="27" spans="1:17" s="5" customFormat="1" ht="36.75" customHeight="1" thickTop="1" thickBot="1">
      <c r="A27" s="95"/>
      <c r="B27" s="94"/>
      <c r="C27" s="94"/>
      <c r="D27" s="43" t="s">
        <v>33</v>
      </c>
      <c r="E27" s="43" t="s">
        <v>34</v>
      </c>
      <c r="F27" s="108"/>
      <c r="G27" s="109"/>
      <c r="H27" s="109"/>
      <c r="I27" s="109"/>
      <c r="J27" s="109"/>
      <c r="K27" s="109"/>
      <c r="L27" s="109"/>
      <c r="M27" s="109"/>
      <c r="N27" s="110"/>
      <c r="O27" s="55">
        <f>O28</f>
        <v>88166600</v>
      </c>
    </row>
    <row r="28" spans="1:17" s="5" customFormat="1" ht="55.5" customHeight="1" thickTop="1" thickBot="1">
      <c r="A28" s="71" t="s">
        <v>124</v>
      </c>
      <c r="B28" s="71" t="s">
        <v>125</v>
      </c>
      <c r="C28" s="72" t="s">
        <v>130</v>
      </c>
      <c r="D28" s="30" t="s">
        <v>106</v>
      </c>
      <c r="E28" s="30" t="s">
        <v>35</v>
      </c>
      <c r="F28" s="44"/>
      <c r="G28" s="41">
        <v>0</v>
      </c>
      <c r="H28" s="40"/>
      <c r="I28" s="45">
        <v>0</v>
      </c>
      <c r="J28" s="31"/>
      <c r="K28" s="32">
        <v>0</v>
      </c>
      <c r="L28" s="44" t="s">
        <v>76</v>
      </c>
      <c r="M28" s="32">
        <v>88166600</v>
      </c>
      <c r="N28" s="44" t="s">
        <v>76</v>
      </c>
      <c r="O28" s="52">
        <f>G28+I28+K28+M28</f>
        <v>88166600</v>
      </c>
    </row>
    <row r="29" spans="1:17" s="5" customFormat="1" ht="54" customHeight="1" thickTop="1" thickBot="1">
      <c r="A29" s="95"/>
      <c r="B29" s="96"/>
      <c r="C29" s="96"/>
      <c r="D29" s="42" t="s">
        <v>36</v>
      </c>
      <c r="E29" s="42" t="s">
        <v>37</v>
      </c>
      <c r="F29" s="108"/>
      <c r="G29" s="109"/>
      <c r="H29" s="109"/>
      <c r="I29" s="109"/>
      <c r="J29" s="109"/>
      <c r="K29" s="109"/>
      <c r="L29" s="109"/>
      <c r="M29" s="109"/>
      <c r="N29" s="110"/>
      <c r="O29" s="55">
        <f>SUM(O30:O32)</f>
        <v>750938200</v>
      </c>
    </row>
    <row r="30" spans="1:17" s="5" customFormat="1" ht="89.25" customHeight="1" thickTop="1">
      <c r="A30" s="89" t="s">
        <v>126</v>
      </c>
      <c r="B30" s="86" t="s">
        <v>127</v>
      </c>
      <c r="C30" s="86" t="s">
        <v>128</v>
      </c>
      <c r="D30" s="74" t="s">
        <v>39</v>
      </c>
      <c r="E30" s="74" t="s">
        <v>42</v>
      </c>
      <c r="F30" s="61" t="s">
        <v>107</v>
      </c>
      <c r="G30" s="62">
        <v>142013200</v>
      </c>
      <c r="H30" s="61" t="s">
        <v>107</v>
      </c>
      <c r="I30" s="62">
        <v>142013200</v>
      </c>
      <c r="J30" s="61" t="s">
        <v>107</v>
      </c>
      <c r="K30" s="62">
        <v>142013200</v>
      </c>
      <c r="L30" s="61" t="s">
        <v>107</v>
      </c>
      <c r="M30" s="62">
        <v>142015200</v>
      </c>
      <c r="N30" s="61" t="s">
        <v>107</v>
      </c>
      <c r="O30" s="63">
        <f t="shared" ref="O30" si="3">G30+I30+K30+M30</f>
        <v>568054800</v>
      </c>
    </row>
    <row r="31" spans="1:17" s="5" customFormat="1" ht="68.25" customHeight="1">
      <c r="A31" s="102" t="s">
        <v>129</v>
      </c>
      <c r="B31" s="75" t="s">
        <v>125</v>
      </c>
      <c r="C31" s="75" t="s">
        <v>131</v>
      </c>
      <c r="D31" s="7" t="s">
        <v>40</v>
      </c>
      <c r="E31" s="7" t="s">
        <v>59</v>
      </c>
      <c r="F31" s="22"/>
      <c r="G31" s="14">
        <v>5408975</v>
      </c>
      <c r="H31" s="15" t="s">
        <v>49</v>
      </c>
      <c r="I31" s="14">
        <v>5408975</v>
      </c>
      <c r="J31" s="11"/>
      <c r="K31" s="14">
        <v>5408975</v>
      </c>
      <c r="L31" s="22"/>
      <c r="M31" s="14">
        <v>5408975</v>
      </c>
      <c r="N31" s="22" t="s">
        <v>81</v>
      </c>
      <c r="O31" s="53">
        <f t="shared" ref="O31" si="4">G31+I31+K31+M31</f>
        <v>21635900</v>
      </c>
    </row>
    <row r="32" spans="1:17" s="5" customFormat="1" ht="87" customHeight="1" thickBot="1">
      <c r="A32" s="91" t="s">
        <v>137</v>
      </c>
      <c r="B32" s="88" t="s">
        <v>132</v>
      </c>
      <c r="C32" s="88" t="s">
        <v>133</v>
      </c>
      <c r="D32" s="18" t="s">
        <v>38</v>
      </c>
      <c r="E32" s="18" t="s">
        <v>41</v>
      </c>
      <c r="F32" s="12"/>
      <c r="G32" s="79">
        <v>40311875</v>
      </c>
      <c r="H32" s="15" t="s">
        <v>49</v>
      </c>
      <c r="I32" s="14">
        <v>40311875</v>
      </c>
      <c r="J32" s="11"/>
      <c r="K32" s="14">
        <v>40311875</v>
      </c>
      <c r="L32" s="11"/>
      <c r="M32" s="14">
        <v>40311875</v>
      </c>
      <c r="N32" s="46" t="s">
        <v>82</v>
      </c>
      <c r="O32" s="53">
        <f>G32+I32+K32+M32</f>
        <v>161247500</v>
      </c>
    </row>
    <row r="33" spans="1:15" s="5" customFormat="1" ht="51" customHeight="1" thickTop="1" thickBot="1">
      <c r="A33" s="99"/>
      <c r="B33" s="100"/>
      <c r="C33" s="96"/>
      <c r="D33" s="43" t="s">
        <v>43</v>
      </c>
      <c r="E33" s="43" t="s">
        <v>44</v>
      </c>
      <c r="F33" s="108"/>
      <c r="G33" s="109"/>
      <c r="H33" s="109"/>
      <c r="I33" s="109"/>
      <c r="J33" s="109"/>
      <c r="K33" s="109"/>
      <c r="L33" s="109"/>
      <c r="M33" s="109"/>
      <c r="N33" s="110"/>
      <c r="O33" s="55">
        <f>SUM(O34:O38)</f>
        <v>1942467436</v>
      </c>
    </row>
    <row r="34" spans="1:15" s="5" customFormat="1" ht="83.25" customHeight="1" thickTop="1">
      <c r="A34" s="90" t="s">
        <v>137</v>
      </c>
      <c r="B34" s="87" t="s">
        <v>132</v>
      </c>
      <c r="C34" s="87" t="s">
        <v>133</v>
      </c>
      <c r="D34" s="25" t="s">
        <v>45</v>
      </c>
      <c r="E34" s="25" t="s">
        <v>60</v>
      </c>
      <c r="F34" s="73" t="s">
        <v>111</v>
      </c>
      <c r="G34" s="38">
        <v>50502925</v>
      </c>
      <c r="H34" s="73" t="s">
        <v>111</v>
      </c>
      <c r="I34" s="38">
        <v>50502925</v>
      </c>
      <c r="J34" s="73" t="s">
        <v>111</v>
      </c>
      <c r="K34" s="38">
        <v>50502925</v>
      </c>
      <c r="L34" s="73" t="s">
        <v>111</v>
      </c>
      <c r="M34" s="38">
        <v>50502925</v>
      </c>
      <c r="N34" s="73" t="s">
        <v>85</v>
      </c>
      <c r="O34" s="56">
        <f t="shared" ref="O34:O38" si="5">G34+I34+K34+M34</f>
        <v>202011700</v>
      </c>
    </row>
    <row r="35" spans="1:15" s="5" customFormat="1" ht="69" customHeight="1">
      <c r="A35" s="102" t="s">
        <v>126</v>
      </c>
      <c r="B35" s="18" t="s">
        <v>127</v>
      </c>
      <c r="C35" s="18" t="s">
        <v>128</v>
      </c>
      <c r="D35" s="8" t="s">
        <v>46</v>
      </c>
      <c r="E35" s="8" t="s">
        <v>47</v>
      </c>
      <c r="F35" s="11" t="s">
        <v>108</v>
      </c>
      <c r="G35" s="16">
        <v>280918425</v>
      </c>
      <c r="H35" s="11" t="s">
        <v>108</v>
      </c>
      <c r="I35" s="16">
        <v>280918425</v>
      </c>
      <c r="J35" s="11" t="s">
        <v>108</v>
      </c>
      <c r="K35" s="16">
        <v>280918425</v>
      </c>
      <c r="L35" s="11" t="s">
        <v>108</v>
      </c>
      <c r="M35" s="16">
        <v>280919737</v>
      </c>
      <c r="N35" s="11" t="s">
        <v>108</v>
      </c>
      <c r="O35" s="53">
        <f t="shared" ref="O35:O36" si="6">G35+I35+K35+M35</f>
        <v>1123675012</v>
      </c>
    </row>
    <row r="36" spans="1:15" s="5" customFormat="1" ht="85.5" customHeight="1">
      <c r="A36" s="102" t="s">
        <v>137</v>
      </c>
      <c r="B36" s="18" t="s">
        <v>132</v>
      </c>
      <c r="C36" s="18" t="s">
        <v>133</v>
      </c>
      <c r="D36" s="8" t="s">
        <v>83</v>
      </c>
      <c r="E36" s="8" t="s">
        <v>61</v>
      </c>
      <c r="F36" s="17" t="s">
        <v>49</v>
      </c>
      <c r="G36" s="16">
        <v>110733900</v>
      </c>
      <c r="H36" s="17" t="s">
        <v>49</v>
      </c>
      <c r="I36" s="16">
        <v>110733900</v>
      </c>
      <c r="J36" s="11"/>
      <c r="K36" s="16">
        <v>110733900</v>
      </c>
      <c r="L36" s="17" t="s">
        <v>49</v>
      </c>
      <c r="M36" s="16">
        <v>110735424</v>
      </c>
      <c r="N36" s="47" t="s">
        <v>86</v>
      </c>
      <c r="O36" s="53">
        <f t="shared" si="6"/>
        <v>442937124</v>
      </c>
    </row>
    <row r="37" spans="1:15" s="5" customFormat="1" ht="102.75" customHeight="1">
      <c r="A37" s="102" t="s">
        <v>126</v>
      </c>
      <c r="B37" s="18" t="s">
        <v>134</v>
      </c>
      <c r="C37" s="18" t="s">
        <v>135</v>
      </c>
      <c r="D37" s="60" t="s">
        <v>84</v>
      </c>
      <c r="E37" s="60" t="s">
        <v>109</v>
      </c>
      <c r="F37" s="11"/>
      <c r="G37" s="14">
        <v>29273350</v>
      </c>
      <c r="H37" s="11"/>
      <c r="I37" s="14">
        <v>29273350</v>
      </c>
      <c r="J37" s="11"/>
      <c r="K37" s="14">
        <v>29273350</v>
      </c>
      <c r="L37" s="11"/>
      <c r="M37" s="14">
        <v>29273750</v>
      </c>
      <c r="N37" s="11" t="s">
        <v>48</v>
      </c>
      <c r="O37" s="63">
        <f>G37+I37+K37+M37</f>
        <v>117093800</v>
      </c>
    </row>
    <row r="38" spans="1:15" s="5" customFormat="1" ht="48" customHeight="1" thickBot="1">
      <c r="A38" s="98" t="s">
        <v>126</v>
      </c>
      <c r="B38" s="101" t="s">
        <v>134</v>
      </c>
      <c r="C38" s="101" t="s">
        <v>136</v>
      </c>
      <c r="D38" s="8" t="s">
        <v>110</v>
      </c>
      <c r="E38" s="8" t="s">
        <v>62</v>
      </c>
      <c r="F38" s="73"/>
      <c r="G38" s="16">
        <v>14187000</v>
      </c>
      <c r="H38" s="11"/>
      <c r="I38" s="16">
        <v>14187000</v>
      </c>
      <c r="J38" s="11"/>
      <c r="K38" s="16">
        <v>14187000</v>
      </c>
      <c r="L38" s="11"/>
      <c r="M38" s="9">
        <v>14188800</v>
      </c>
      <c r="N38" s="11" t="s">
        <v>85</v>
      </c>
      <c r="O38" s="53">
        <f t="shared" si="5"/>
        <v>56749800</v>
      </c>
    </row>
    <row r="39" spans="1:15" s="5" customFormat="1" ht="33" customHeight="1" thickBot="1">
      <c r="A39" s="144" t="s">
        <v>88</v>
      </c>
      <c r="B39" s="145"/>
      <c r="C39" s="145"/>
      <c r="D39" s="145"/>
      <c r="E39" s="145"/>
      <c r="F39" s="69"/>
      <c r="G39" s="69"/>
      <c r="H39" s="69"/>
      <c r="I39" s="69"/>
      <c r="J39" s="69"/>
      <c r="K39" s="69"/>
      <c r="L39" s="69"/>
      <c r="M39" s="69"/>
      <c r="N39" s="69"/>
      <c r="O39" s="68">
        <f>O33+O29+O27+O21+O9</f>
        <v>4709045636</v>
      </c>
    </row>
    <row r="40" spans="1:15" s="5" customFormat="1" ht="39.75" customHeight="1">
      <c r="G40" s="19"/>
      <c r="K40" s="143" t="s">
        <v>112</v>
      </c>
      <c r="L40" s="143"/>
      <c r="M40" s="143"/>
      <c r="N40" s="143"/>
      <c r="O40" s="143"/>
    </row>
    <row r="41" spans="1:15" s="5" customFormat="1" ht="21">
      <c r="G41" s="19"/>
      <c r="K41" s="142" t="s">
        <v>53</v>
      </c>
      <c r="L41" s="142"/>
      <c r="M41" s="142"/>
      <c r="N41" s="142"/>
      <c r="O41" s="142"/>
    </row>
    <row r="42" spans="1:15" s="5" customFormat="1" ht="21">
      <c r="G42" s="19"/>
      <c r="K42" s="141" t="s">
        <v>87</v>
      </c>
      <c r="L42" s="141"/>
      <c r="M42" s="141"/>
      <c r="N42" s="141"/>
      <c r="O42" s="141"/>
    </row>
    <row r="43" spans="1:15" s="5" customFormat="1" ht="21">
      <c r="G43" s="19"/>
      <c r="K43" s="141" t="s">
        <v>54</v>
      </c>
      <c r="L43" s="141"/>
      <c r="M43" s="141"/>
      <c r="N43" s="141"/>
      <c r="O43" s="141"/>
    </row>
    <row r="44" spans="1:15" s="5" customFormat="1" ht="21">
      <c r="G44" s="19"/>
      <c r="K44" s="64"/>
      <c r="L44" s="65"/>
      <c r="M44" s="65"/>
      <c r="N44" s="65"/>
      <c r="O44" s="64"/>
    </row>
    <row r="45" spans="1:15" s="5" customFormat="1" ht="59.25" customHeight="1">
      <c r="G45" s="19"/>
      <c r="K45" s="64"/>
      <c r="L45" s="65"/>
      <c r="M45" s="65"/>
      <c r="N45" s="65"/>
      <c r="O45" s="64"/>
    </row>
    <row r="46" spans="1:15" s="5" customFormat="1" ht="21">
      <c r="G46" s="19"/>
      <c r="K46" s="64"/>
      <c r="L46" s="136" t="s">
        <v>119</v>
      </c>
      <c r="M46" s="136"/>
      <c r="N46" s="136"/>
      <c r="O46" s="136"/>
    </row>
    <row r="47" spans="1:15" s="5" customFormat="1" ht="21">
      <c r="G47" s="19"/>
      <c r="K47" s="64"/>
      <c r="L47" s="137" t="s">
        <v>117</v>
      </c>
      <c r="M47" s="137"/>
      <c r="N47" s="137"/>
      <c r="O47" s="137"/>
    </row>
    <row r="48" spans="1:15" s="5" customFormat="1" ht="21">
      <c r="G48" s="19"/>
      <c r="K48" s="64"/>
      <c r="L48" s="137" t="s">
        <v>118</v>
      </c>
      <c r="M48" s="137"/>
      <c r="N48" s="137"/>
      <c r="O48" s="137"/>
    </row>
    <row r="49" spans="7:12" s="5" customFormat="1" ht="15.75">
      <c r="G49" s="19"/>
      <c r="J49" s="20"/>
      <c r="L49" s="21"/>
    </row>
  </sheetData>
  <mergeCells count="37">
    <mergeCell ref="L46:O46"/>
    <mergeCell ref="L47:O47"/>
    <mergeCell ref="C22:C26"/>
    <mergeCell ref="L48:O48"/>
    <mergeCell ref="K42:O42"/>
    <mergeCell ref="F27:N27"/>
    <mergeCell ref="F29:N29"/>
    <mergeCell ref="F33:N33"/>
    <mergeCell ref="K41:O41"/>
    <mergeCell ref="K43:O43"/>
    <mergeCell ref="K40:O40"/>
    <mergeCell ref="A39:E39"/>
    <mergeCell ref="A22:A26"/>
    <mergeCell ref="B22:B26"/>
    <mergeCell ref="A1:O1"/>
    <mergeCell ref="A2:O2"/>
    <mergeCell ref="A5:A7"/>
    <mergeCell ref="B5:B7"/>
    <mergeCell ref="C5:C7"/>
    <mergeCell ref="D5:D7"/>
    <mergeCell ref="E5:E7"/>
    <mergeCell ref="F6:G6"/>
    <mergeCell ref="F5:M5"/>
    <mergeCell ref="H6:I6"/>
    <mergeCell ref="J6:K6"/>
    <mergeCell ref="L6:M6"/>
    <mergeCell ref="N5:O6"/>
    <mergeCell ref="J8:K8"/>
    <mergeCell ref="L8:M8"/>
    <mergeCell ref="A9:C9"/>
    <mergeCell ref="F21:N21"/>
    <mergeCell ref="F9:N9"/>
    <mergeCell ref="A10:A20"/>
    <mergeCell ref="B10:B20"/>
    <mergeCell ref="C10:C20"/>
    <mergeCell ref="F8:G8"/>
    <mergeCell ref="H8:I8"/>
  </mergeCells>
  <pageMargins left="0.68" right="0.34" top="0.16" bottom="0.26" header="0.13" footer="0.17"/>
  <pageSetup paperSize="9" scale="50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50"/>
  <sheetViews>
    <sheetView tabSelected="1" view="pageLayout" topLeftCell="A20" zoomScale="85" zoomScaleNormal="90" zoomScalePageLayoutView="85" workbookViewId="0">
      <selection activeCell="F46" sqref="F46:F51"/>
    </sheetView>
  </sheetViews>
  <sheetFormatPr defaultRowHeight="12.75"/>
  <cols>
    <col min="1" max="1" width="28.28515625" style="1" customWidth="1"/>
    <col min="2" max="2" width="27.42578125" style="1" customWidth="1"/>
    <col min="3" max="3" width="21.140625" style="1" customWidth="1"/>
    <col min="4" max="4" width="11.7109375" style="57" customWidth="1"/>
    <col min="5" max="5" width="21.5703125" style="3" customWidth="1"/>
    <col min="6" max="6" width="11.140625" style="1" customWidth="1"/>
    <col min="7" max="7" width="16.85546875" style="1" customWidth="1"/>
    <col min="8" max="8" width="10.5703125" style="2" customWidth="1"/>
    <col min="9" max="9" width="17.85546875" style="1" customWidth="1"/>
    <col min="10" max="10" width="11.140625" style="1" customWidth="1"/>
    <col min="11" max="11" width="18.140625" style="1" customWidth="1"/>
    <col min="12" max="12" width="13" style="1" customWidth="1"/>
    <col min="13" max="13" width="22.42578125" style="1" customWidth="1"/>
    <col min="14" max="16384" width="9.140625" style="1"/>
  </cols>
  <sheetData>
    <row r="1" spans="1:13" s="4" customFormat="1" ht="26.25">
      <c r="A1" s="120" t="s">
        <v>113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</row>
    <row r="2" spans="1:13" s="4" customFormat="1" ht="26.25">
      <c r="A2" s="121" t="s">
        <v>63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</row>
    <row r="4" spans="1:13" ht="13.5" thickBot="1"/>
    <row r="5" spans="1:13" s="5" customFormat="1" ht="51" customHeight="1">
      <c r="A5" s="122" t="s">
        <v>0</v>
      </c>
      <c r="B5" s="125" t="s">
        <v>1</v>
      </c>
      <c r="C5" s="125" t="s">
        <v>2</v>
      </c>
      <c r="D5" s="129" t="s">
        <v>64</v>
      </c>
      <c r="E5" s="130"/>
      <c r="F5" s="130"/>
      <c r="G5" s="130"/>
      <c r="H5" s="130"/>
      <c r="I5" s="130"/>
      <c r="J5" s="130"/>
      <c r="K5" s="130"/>
      <c r="L5" s="132" t="s">
        <v>69</v>
      </c>
      <c r="M5" s="133"/>
    </row>
    <row r="6" spans="1:13" s="5" customFormat="1" ht="15.75">
      <c r="A6" s="123"/>
      <c r="B6" s="126"/>
      <c r="C6" s="126"/>
      <c r="D6" s="128" t="s">
        <v>65</v>
      </c>
      <c r="E6" s="128"/>
      <c r="F6" s="128" t="s">
        <v>66</v>
      </c>
      <c r="G6" s="128"/>
      <c r="H6" s="128" t="s">
        <v>67</v>
      </c>
      <c r="I6" s="128"/>
      <c r="J6" s="128" t="s">
        <v>68</v>
      </c>
      <c r="K6" s="131"/>
      <c r="L6" s="134"/>
      <c r="M6" s="135"/>
    </row>
    <row r="7" spans="1:13" s="5" customFormat="1" ht="15.75" customHeight="1" thickBot="1">
      <c r="A7" s="124"/>
      <c r="B7" s="127"/>
      <c r="C7" s="127"/>
      <c r="D7" s="58" t="s">
        <v>4</v>
      </c>
      <c r="E7" s="27" t="s">
        <v>5</v>
      </c>
      <c r="F7" s="27" t="s">
        <v>4</v>
      </c>
      <c r="G7" s="27" t="s">
        <v>5</v>
      </c>
      <c r="H7" s="76" t="s">
        <v>4</v>
      </c>
      <c r="I7" s="27" t="s">
        <v>5</v>
      </c>
      <c r="J7" s="27" t="s">
        <v>4</v>
      </c>
      <c r="K7" s="28" t="s">
        <v>5</v>
      </c>
      <c r="L7" s="27" t="s">
        <v>4</v>
      </c>
      <c r="M7" s="48" t="s">
        <v>5</v>
      </c>
    </row>
    <row r="8" spans="1:13" s="5" customFormat="1" ht="15.75" customHeight="1" thickTop="1" thickBot="1">
      <c r="A8" s="49">
        <v>1</v>
      </c>
      <c r="B8" s="77">
        <v>2</v>
      </c>
      <c r="C8" s="77">
        <v>3</v>
      </c>
      <c r="D8" s="104">
        <v>6</v>
      </c>
      <c r="E8" s="104"/>
      <c r="F8" s="104">
        <v>7</v>
      </c>
      <c r="G8" s="104"/>
      <c r="H8" s="103">
        <v>8</v>
      </c>
      <c r="I8" s="103"/>
      <c r="J8" s="104">
        <v>9</v>
      </c>
      <c r="K8" s="104"/>
      <c r="L8" s="77">
        <v>10</v>
      </c>
      <c r="M8" s="50">
        <v>11</v>
      </c>
    </row>
    <row r="9" spans="1:13" s="6" customFormat="1" ht="39" customHeight="1" thickTop="1" thickBot="1">
      <c r="A9" s="105"/>
      <c r="B9" s="106"/>
      <c r="C9" s="107"/>
      <c r="D9" s="111"/>
      <c r="E9" s="112"/>
      <c r="F9" s="112"/>
      <c r="G9" s="112"/>
      <c r="H9" s="112"/>
      <c r="I9" s="112"/>
      <c r="J9" s="112"/>
      <c r="K9" s="112"/>
      <c r="L9" s="113"/>
      <c r="M9" s="51">
        <f>SUM(M10:M20)</f>
        <v>1030878400</v>
      </c>
    </row>
    <row r="10" spans="1:13" s="5" customFormat="1" ht="39" customHeight="1" thickTop="1">
      <c r="A10" s="114" t="s">
        <v>121</v>
      </c>
      <c r="B10" s="117" t="s">
        <v>120</v>
      </c>
      <c r="C10" s="117" t="s">
        <v>52</v>
      </c>
      <c r="D10" s="31" t="s">
        <v>92</v>
      </c>
      <c r="E10" s="32">
        <v>7800000</v>
      </c>
      <c r="F10" s="31" t="s">
        <v>92</v>
      </c>
      <c r="G10" s="32">
        <v>7800000</v>
      </c>
      <c r="H10" s="31" t="s">
        <v>92</v>
      </c>
      <c r="I10" s="32">
        <v>7800000</v>
      </c>
      <c r="J10" s="31" t="s">
        <v>93</v>
      </c>
      <c r="K10" s="32">
        <v>7800000</v>
      </c>
      <c r="L10" s="33" t="s">
        <v>94</v>
      </c>
      <c r="M10" s="52">
        <f>E10+G10+I10+K10</f>
        <v>31200000</v>
      </c>
    </row>
    <row r="11" spans="1:13" s="5" customFormat="1" ht="39" customHeight="1">
      <c r="A11" s="115"/>
      <c r="B11" s="118"/>
      <c r="C11" s="118"/>
      <c r="D11" s="22">
        <v>1</v>
      </c>
      <c r="E11" s="9">
        <v>31200000</v>
      </c>
      <c r="F11" s="22">
        <v>1</v>
      </c>
      <c r="G11" s="9">
        <v>31200000</v>
      </c>
      <c r="H11" s="22">
        <v>1</v>
      </c>
      <c r="I11" s="9">
        <v>31200000</v>
      </c>
      <c r="J11" s="22">
        <v>1</v>
      </c>
      <c r="K11" s="9">
        <v>31200000</v>
      </c>
      <c r="L11" s="22">
        <v>1</v>
      </c>
      <c r="M11" s="53">
        <f t="shared" ref="M11:M20" si="0">E11+G11+I11+K11</f>
        <v>124800000</v>
      </c>
    </row>
    <row r="12" spans="1:13" s="5" customFormat="1" ht="39" customHeight="1">
      <c r="A12" s="115"/>
      <c r="B12" s="118"/>
      <c r="C12" s="118"/>
      <c r="D12" s="11" t="s">
        <v>96</v>
      </c>
      <c r="E12" s="9">
        <v>18099775</v>
      </c>
      <c r="F12" s="11" t="s">
        <v>96</v>
      </c>
      <c r="G12" s="9">
        <v>18099775</v>
      </c>
      <c r="H12" s="11" t="s">
        <v>96</v>
      </c>
      <c r="I12" s="9">
        <v>18099775</v>
      </c>
      <c r="J12" s="11" t="s">
        <v>98</v>
      </c>
      <c r="K12" s="9">
        <v>18100675</v>
      </c>
      <c r="L12" s="12" t="s">
        <v>70</v>
      </c>
      <c r="M12" s="53">
        <f t="shared" si="0"/>
        <v>72400000</v>
      </c>
    </row>
    <row r="13" spans="1:13" s="5" customFormat="1" ht="39" customHeight="1">
      <c r="A13" s="115"/>
      <c r="B13" s="118"/>
      <c r="C13" s="118"/>
      <c r="D13" s="11" t="s">
        <v>72</v>
      </c>
      <c r="E13" s="9">
        <v>21617200</v>
      </c>
      <c r="F13" s="11" t="s">
        <v>72</v>
      </c>
      <c r="G13" s="9">
        <v>21617200</v>
      </c>
      <c r="H13" s="11" t="s">
        <v>72</v>
      </c>
      <c r="I13" s="9">
        <v>21617200</v>
      </c>
      <c r="J13" s="11" t="s">
        <v>73</v>
      </c>
      <c r="K13" s="9">
        <v>21618400</v>
      </c>
      <c r="L13" s="11" t="s">
        <v>71</v>
      </c>
      <c r="M13" s="53">
        <f t="shared" si="0"/>
        <v>86470000</v>
      </c>
    </row>
    <row r="14" spans="1:13" s="5" customFormat="1" ht="39" customHeight="1">
      <c r="A14" s="115"/>
      <c r="B14" s="118"/>
      <c r="C14" s="118"/>
      <c r="D14" s="11" t="s">
        <v>74</v>
      </c>
      <c r="E14" s="9">
        <v>8405800</v>
      </c>
      <c r="F14" s="11" t="s">
        <v>74</v>
      </c>
      <c r="G14" s="9">
        <v>8405800</v>
      </c>
      <c r="H14" s="11" t="s">
        <v>74</v>
      </c>
      <c r="I14" s="9">
        <v>8405800</v>
      </c>
      <c r="J14" s="11" t="s">
        <v>99</v>
      </c>
      <c r="K14" s="9">
        <v>8406000</v>
      </c>
      <c r="L14" s="11" t="s">
        <v>100</v>
      </c>
      <c r="M14" s="53">
        <f>E14+G14+I14+K14</f>
        <v>33623400</v>
      </c>
    </row>
    <row r="15" spans="1:13" s="5" customFormat="1" ht="39" customHeight="1">
      <c r="A15" s="115"/>
      <c r="B15" s="118"/>
      <c r="C15" s="118"/>
      <c r="D15" s="12" t="s">
        <v>50</v>
      </c>
      <c r="E15" s="9">
        <v>6863750</v>
      </c>
      <c r="F15" s="12" t="s">
        <v>50</v>
      </c>
      <c r="G15" s="9">
        <v>6863750</v>
      </c>
      <c r="H15" s="12" t="s">
        <v>50</v>
      </c>
      <c r="I15" s="9">
        <v>6863750</v>
      </c>
      <c r="J15" s="12" t="s">
        <v>50</v>
      </c>
      <c r="K15" s="9">
        <v>6863750</v>
      </c>
      <c r="L15" s="11" t="s">
        <v>23</v>
      </c>
      <c r="M15" s="53">
        <f t="shared" si="0"/>
        <v>27455000</v>
      </c>
    </row>
    <row r="16" spans="1:13" s="5" customFormat="1" ht="39" customHeight="1">
      <c r="A16" s="115"/>
      <c r="B16" s="118"/>
      <c r="C16" s="118"/>
      <c r="D16" s="12" t="s">
        <v>50</v>
      </c>
      <c r="E16" s="9">
        <v>6107400</v>
      </c>
      <c r="F16" s="12" t="s">
        <v>50</v>
      </c>
      <c r="G16" s="9">
        <v>6107400</v>
      </c>
      <c r="H16" s="12" t="s">
        <v>50</v>
      </c>
      <c r="I16" s="9">
        <v>6107400</v>
      </c>
      <c r="J16" s="11" t="s">
        <v>101</v>
      </c>
      <c r="K16" s="9">
        <v>6107800</v>
      </c>
      <c r="L16" s="11" t="s">
        <v>75</v>
      </c>
      <c r="M16" s="53">
        <f t="shared" si="0"/>
        <v>24430000</v>
      </c>
    </row>
    <row r="17" spans="1:13" s="5" customFormat="1" ht="39" customHeight="1">
      <c r="A17" s="115"/>
      <c r="B17" s="118"/>
      <c r="C17" s="118"/>
      <c r="D17" s="9"/>
      <c r="E17" s="9">
        <v>10125000</v>
      </c>
      <c r="F17" s="24"/>
      <c r="G17" s="9">
        <v>0</v>
      </c>
      <c r="H17" s="9"/>
      <c r="I17" s="9">
        <f>10125000+10125000</f>
        <v>20250000</v>
      </c>
      <c r="J17" s="9"/>
      <c r="K17" s="9">
        <v>10125000</v>
      </c>
      <c r="L17" s="9" t="s">
        <v>51</v>
      </c>
      <c r="M17" s="53">
        <f>E17+G17+I17+K17</f>
        <v>40500000</v>
      </c>
    </row>
    <row r="18" spans="1:13" s="5" customFormat="1" ht="39" customHeight="1">
      <c r="A18" s="115"/>
      <c r="B18" s="118"/>
      <c r="C18" s="118"/>
      <c r="D18" s="12"/>
      <c r="E18" s="9">
        <v>117499600</v>
      </c>
      <c r="F18" s="12"/>
      <c r="G18" s="9">
        <v>117499600</v>
      </c>
      <c r="H18" s="11"/>
      <c r="I18" s="9">
        <v>117499600</v>
      </c>
      <c r="J18" s="11"/>
      <c r="K18" s="9">
        <v>117501200</v>
      </c>
      <c r="L18" s="11" t="s">
        <v>24</v>
      </c>
      <c r="M18" s="53">
        <f t="shared" si="0"/>
        <v>470000000</v>
      </c>
    </row>
    <row r="19" spans="1:13" s="5" customFormat="1" ht="39" customHeight="1">
      <c r="A19" s="115"/>
      <c r="B19" s="118"/>
      <c r="C19" s="118"/>
      <c r="D19" s="12"/>
      <c r="E19" s="9">
        <v>24000000</v>
      </c>
      <c r="F19" s="12"/>
      <c r="G19" s="9">
        <v>24000000</v>
      </c>
      <c r="H19" s="12"/>
      <c r="I19" s="9">
        <v>24000000</v>
      </c>
      <c r="J19" s="12"/>
      <c r="K19" s="9">
        <v>24000000</v>
      </c>
      <c r="L19" s="12" t="s">
        <v>77</v>
      </c>
      <c r="M19" s="53">
        <f t="shared" si="0"/>
        <v>96000000</v>
      </c>
    </row>
    <row r="20" spans="1:13" s="5" customFormat="1" ht="39" customHeight="1" thickBot="1">
      <c r="A20" s="116"/>
      <c r="B20" s="119"/>
      <c r="C20" s="119"/>
      <c r="D20" s="35"/>
      <c r="E20" s="36">
        <v>6000000</v>
      </c>
      <c r="F20" s="35"/>
      <c r="G20" s="36">
        <v>6000000</v>
      </c>
      <c r="H20" s="35"/>
      <c r="I20" s="36">
        <v>6000000</v>
      </c>
      <c r="J20" s="37"/>
      <c r="K20" s="36">
        <v>6000000</v>
      </c>
      <c r="L20" s="37" t="s">
        <v>24</v>
      </c>
      <c r="M20" s="54">
        <f t="shared" si="0"/>
        <v>24000000</v>
      </c>
    </row>
    <row r="21" spans="1:13" s="5" customFormat="1" ht="39" customHeight="1" thickTop="1" thickBot="1">
      <c r="A21" s="155"/>
      <c r="B21" s="109"/>
      <c r="C21" s="110"/>
      <c r="D21" s="108"/>
      <c r="E21" s="109"/>
      <c r="F21" s="109"/>
      <c r="G21" s="109"/>
      <c r="H21" s="109"/>
      <c r="I21" s="109"/>
      <c r="J21" s="109"/>
      <c r="K21" s="109"/>
      <c r="L21" s="110"/>
      <c r="M21" s="55">
        <f>SUM(M22:M26)</f>
        <v>896595000</v>
      </c>
    </row>
    <row r="22" spans="1:13" s="5" customFormat="1" ht="41.25" customHeight="1" thickTop="1">
      <c r="A22" s="146" t="s">
        <v>122</v>
      </c>
      <c r="B22" s="138" t="s">
        <v>123</v>
      </c>
      <c r="C22" s="138" t="s">
        <v>80</v>
      </c>
      <c r="D22" s="81"/>
      <c r="E22" s="82">
        <v>0</v>
      </c>
      <c r="F22" s="83"/>
      <c r="G22" s="82">
        <v>0</v>
      </c>
      <c r="H22" s="84" t="s">
        <v>104</v>
      </c>
      <c r="I22" s="82">
        <v>195795000</v>
      </c>
      <c r="J22" s="84"/>
      <c r="K22" s="82">
        <v>0</v>
      </c>
      <c r="L22" s="81" t="s">
        <v>24</v>
      </c>
      <c r="M22" s="85">
        <f>E22+G22+I22+K22</f>
        <v>195795000</v>
      </c>
    </row>
    <row r="23" spans="1:13" s="5" customFormat="1" ht="41.25" customHeight="1">
      <c r="A23" s="147"/>
      <c r="B23" s="149"/>
      <c r="C23" s="139"/>
      <c r="D23" s="12"/>
      <c r="E23" s="14">
        <v>95500000</v>
      </c>
      <c r="F23" s="10"/>
      <c r="G23" s="14">
        <v>95500000</v>
      </c>
      <c r="H23" s="23"/>
      <c r="I23" s="14">
        <v>95500000</v>
      </c>
      <c r="J23" s="23"/>
      <c r="K23" s="9">
        <v>95500000</v>
      </c>
      <c r="L23" s="11" t="s">
        <v>105</v>
      </c>
      <c r="M23" s="53">
        <f>E23+G23+I23+K23</f>
        <v>382000000</v>
      </c>
    </row>
    <row r="24" spans="1:13" s="5" customFormat="1" ht="41.25" customHeight="1">
      <c r="A24" s="147"/>
      <c r="B24" s="149"/>
      <c r="C24" s="139"/>
      <c r="D24" s="12" t="s">
        <v>70</v>
      </c>
      <c r="E24" s="14">
        <v>48449700</v>
      </c>
      <c r="F24" s="12" t="s">
        <v>70</v>
      </c>
      <c r="G24" s="14">
        <v>48449700</v>
      </c>
      <c r="H24" s="12" t="s">
        <v>70</v>
      </c>
      <c r="I24" s="14">
        <v>48449700</v>
      </c>
      <c r="J24" s="12" t="s">
        <v>70</v>
      </c>
      <c r="K24" s="14">
        <v>48450900</v>
      </c>
      <c r="L24" s="12" t="s">
        <v>70</v>
      </c>
      <c r="M24" s="53">
        <f t="shared" ref="M24:M26" si="1">E24+G24+I24+K24</f>
        <v>193800000</v>
      </c>
    </row>
    <row r="25" spans="1:13" s="5" customFormat="1" ht="41.25" customHeight="1">
      <c r="A25" s="147"/>
      <c r="B25" s="149"/>
      <c r="C25" s="139"/>
      <c r="D25" s="17"/>
      <c r="E25" s="16">
        <v>18750000</v>
      </c>
      <c r="F25" s="10"/>
      <c r="G25" s="16">
        <v>18750000</v>
      </c>
      <c r="H25" s="23"/>
      <c r="I25" s="16">
        <v>18750000</v>
      </c>
      <c r="J25" s="23"/>
      <c r="K25" s="16">
        <v>18750000</v>
      </c>
      <c r="L25" s="12" t="s">
        <v>24</v>
      </c>
      <c r="M25" s="53">
        <f t="shared" si="1"/>
        <v>75000000</v>
      </c>
    </row>
    <row r="26" spans="1:13" s="5" customFormat="1" ht="41.25" customHeight="1" thickBot="1">
      <c r="A26" s="148"/>
      <c r="B26" s="150"/>
      <c r="C26" s="140"/>
      <c r="D26" s="11" t="s">
        <v>22</v>
      </c>
      <c r="E26" s="14">
        <v>12500000</v>
      </c>
      <c r="F26" s="11" t="s">
        <v>22</v>
      </c>
      <c r="G26" s="14">
        <v>12500000</v>
      </c>
      <c r="H26" s="11" t="s">
        <v>22</v>
      </c>
      <c r="I26" s="14">
        <v>12500000</v>
      </c>
      <c r="J26" s="11" t="s">
        <v>22</v>
      </c>
      <c r="K26" s="14">
        <v>12500000</v>
      </c>
      <c r="L26" s="11" t="s">
        <v>22</v>
      </c>
      <c r="M26" s="53">
        <f t="shared" si="1"/>
        <v>50000000</v>
      </c>
    </row>
    <row r="27" spans="1:13" s="5" customFormat="1" ht="44.25" customHeight="1" thickTop="1" thickBot="1">
      <c r="A27" s="151"/>
      <c r="B27" s="152"/>
      <c r="C27" s="153"/>
      <c r="D27" s="154"/>
      <c r="E27" s="152"/>
      <c r="F27" s="152"/>
      <c r="G27" s="152"/>
      <c r="H27" s="152"/>
      <c r="I27" s="152"/>
      <c r="J27" s="152"/>
      <c r="K27" s="152"/>
      <c r="L27" s="153"/>
      <c r="M27" s="67">
        <f>M28</f>
        <v>88166600</v>
      </c>
    </row>
    <row r="28" spans="1:13" s="5" customFormat="1" ht="53.25" customHeight="1" thickTop="1" thickBot="1">
      <c r="A28" s="71" t="s">
        <v>124</v>
      </c>
      <c r="B28" s="71" t="s">
        <v>125</v>
      </c>
      <c r="C28" s="72" t="s">
        <v>130</v>
      </c>
      <c r="D28" s="44"/>
      <c r="E28" s="41">
        <v>0</v>
      </c>
      <c r="F28" s="40"/>
      <c r="G28" s="45">
        <v>0</v>
      </c>
      <c r="H28" s="31"/>
      <c r="I28" s="32">
        <v>0</v>
      </c>
      <c r="J28" s="44" t="s">
        <v>76</v>
      </c>
      <c r="K28" s="32">
        <v>88166600</v>
      </c>
      <c r="L28" s="44" t="s">
        <v>76</v>
      </c>
      <c r="M28" s="52">
        <f>E28+G28+I28+K28</f>
        <v>88166600</v>
      </c>
    </row>
    <row r="29" spans="1:13" s="5" customFormat="1" ht="57" customHeight="1" thickTop="1" thickBot="1">
      <c r="A29" s="155"/>
      <c r="B29" s="109"/>
      <c r="C29" s="110"/>
      <c r="D29" s="108"/>
      <c r="E29" s="109"/>
      <c r="F29" s="109"/>
      <c r="G29" s="109"/>
      <c r="H29" s="109"/>
      <c r="I29" s="109"/>
      <c r="J29" s="109"/>
      <c r="K29" s="109"/>
      <c r="L29" s="110"/>
      <c r="M29" s="55">
        <f>SUM(M30:M32)</f>
        <v>750938200</v>
      </c>
    </row>
    <row r="30" spans="1:13" s="5" customFormat="1" ht="54.75" customHeight="1" thickTop="1">
      <c r="A30" s="89" t="s">
        <v>126</v>
      </c>
      <c r="B30" s="86" t="s">
        <v>127</v>
      </c>
      <c r="C30" s="86" t="s">
        <v>128</v>
      </c>
      <c r="D30" s="61" t="s">
        <v>107</v>
      </c>
      <c r="E30" s="62">
        <v>142013200</v>
      </c>
      <c r="F30" s="61" t="s">
        <v>107</v>
      </c>
      <c r="G30" s="62">
        <v>142013200</v>
      </c>
      <c r="H30" s="61" t="s">
        <v>107</v>
      </c>
      <c r="I30" s="62">
        <v>142013200</v>
      </c>
      <c r="J30" s="61" t="s">
        <v>107</v>
      </c>
      <c r="K30" s="62">
        <v>142015200</v>
      </c>
      <c r="L30" s="61" t="s">
        <v>107</v>
      </c>
      <c r="M30" s="63">
        <f t="shared" ref="M30:M31" si="2">E30+G30+I30+K30</f>
        <v>568054800</v>
      </c>
    </row>
    <row r="31" spans="1:13" s="5" customFormat="1" ht="54.75" customHeight="1">
      <c r="A31" s="102" t="s">
        <v>129</v>
      </c>
      <c r="B31" s="75" t="s">
        <v>125</v>
      </c>
      <c r="C31" s="75" t="s">
        <v>131</v>
      </c>
      <c r="D31" s="22"/>
      <c r="E31" s="14">
        <v>5408975</v>
      </c>
      <c r="F31" s="15" t="s">
        <v>49</v>
      </c>
      <c r="G31" s="14">
        <v>5408975</v>
      </c>
      <c r="H31" s="11"/>
      <c r="I31" s="14">
        <v>5408975</v>
      </c>
      <c r="J31" s="22"/>
      <c r="K31" s="14">
        <v>5408975</v>
      </c>
      <c r="L31" s="22" t="s">
        <v>81</v>
      </c>
      <c r="M31" s="53">
        <f t="shared" si="2"/>
        <v>21635900</v>
      </c>
    </row>
    <row r="32" spans="1:13" s="5" customFormat="1" ht="72" customHeight="1" thickBot="1">
      <c r="A32" s="91" t="s">
        <v>137</v>
      </c>
      <c r="B32" s="88" t="s">
        <v>132</v>
      </c>
      <c r="C32" s="88" t="s">
        <v>133</v>
      </c>
      <c r="D32" s="12"/>
      <c r="E32" s="79">
        <v>40311875</v>
      </c>
      <c r="F32" s="15" t="s">
        <v>49</v>
      </c>
      <c r="G32" s="14">
        <v>40311875</v>
      </c>
      <c r="H32" s="11"/>
      <c r="I32" s="14">
        <v>40311875</v>
      </c>
      <c r="J32" s="11"/>
      <c r="K32" s="14">
        <v>40311875</v>
      </c>
      <c r="L32" s="46" t="s">
        <v>82</v>
      </c>
      <c r="M32" s="53">
        <f>E32+G32+I32+K32</f>
        <v>161247500</v>
      </c>
    </row>
    <row r="33" spans="1:13" s="5" customFormat="1" ht="50.25" customHeight="1" thickTop="1" thickBot="1">
      <c r="A33" s="155"/>
      <c r="B33" s="109"/>
      <c r="C33" s="110"/>
      <c r="D33" s="108"/>
      <c r="E33" s="109"/>
      <c r="F33" s="109"/>
      <c r="G33" s="109"/>
      <c r="H33" s="109"/>
      <c r="I33" s="109"/>
      <c r="J33" s="109"/>
      <c r="K33" s="109"/>
      <c r="L33" s="110"/>
      <c r="M33" s="55">
        <f>SUM(M34:M38)</f>
        <v>1942467436</v>
      </c>
    </row>
    <row r="34" spans="1:13" s="5" customFormat="1" ht="66" customHeight="1" thickTop="1">
      <c r="A34" s="90" t="s">
        <v>137</v>
      </c>
      <c r="B34" s="87" t="s">
        <v>132</v>
      </c>
      <c r="C34" s="87" t="s">
        <v>133</v>
      </c>
      <c r="D34" s="73" t="s">
        <v>111</v>
      </c>
      <c r="E34" s="38">
        <v>50502925</v>
      </c>
      <c r="F34" s="73" t="s">
        <v>111</v>
      </c>
      <c r="G34" s="38">
        <v>50502925</v>
      </c>
      <c r="H34" s="73" t="s">
        <v>111</v>
      </c>
      <c r="I34" s="38">
        <v>50502925</v>
      </c>
      <c r="J34" s="73" t="s">
        <v>111</v>
      </c>
      <c r="K34" s="38">
        <v>50502925</v>
      </c>
      <c r="L34" s="73" t="s">
        <v>85</v>
      </c>
      <c r="M34" s="56">
        <f t="shared" ref="M34:M38" si="3">E34+G34+I34+K34</f>
        <v>202011700</v>
      </c>
    </row>
    <row r="35" spans="1:13" s="5" customFormat="1" ht="56.25" customHeight="1">
      <c r="A35" s="102" t="s">
        <v>126</v>
      </c>
      <c r="B35" s="18" t="s">
        <v>127</v>
      </c>
      <c r="C35" s="18" t="s">
        <v>128</v>
      </c>
      <c r="D35" s="11" t="s">
        <v>108</v>
      </c>
      <c r="E35" s="16">
        <v>280918425</v>
      </c>
      <c r="F35" s="11" t="s">
        <v>108</v>
      </c>
      <c r="G35" s="16">
        <v>280918425</v>
      </c>
      <c r="H35" s="11" t="s">
        <v>108</v>
      </c>
      <c r="I35" s="16">
        <v>280918425</v>
      </c>
      <c r="J35" s="11" t="s">
        <v>108</v>
      </c>
      <c r="K35" s="16">
        <v>280919737</v>
      </c>
      <c r="L35" s="11" t="s">
        <v>108</v>
      </c>
      <c r="M35" s="53">
        <f t="shared" si="3"/>
        <v>1123675012</v>
      </c>
    </row>
    <row r="36" spans="1:13" s="5" customFormat="1" ht="66" customHeight="1">
      <c r="A36" s="102" t="s">
        <v>137</v>
      </c>
      <c r="B36" s="18" t="s">
        <v>132</v>
      </c>
      <c r="C36" s="18" t="s">
        <v>133</v>
      </c>
      <c r="D36" s="17" t="s">
        <v>49</v>
      </c>
      <c r="E36" s="16">
        <v>110733900</v>
      </c>
      <c r="F36" s="17" t="s">
        <v>49</v>
      </c>
      <c r="G36" s="16">
        <v>110733900</v>
      </c>
      <c r="H36" s="11"/>
      <c r="I36" s="16">
        <v>110733900</v>
      </c>
      <c r="J36" s="17" t="s">
        <v>49</v>
      </c>
      <c r="K36" s="16">
        <v>110735424</v>
      </c>
      <c r="L36" s="47" t="s">
        <v>86</v>
      </c>
      <c r="M36" s="53">
        <f t="shared" si="3"/>
        <v>442937124</v>
      </c>
    </row>
    <row r="37" spans="1:13" s="5" customFormat="1" ht="66" customHeight="1">
      <c r="A37" s="102" t="s">
        <v>126</v>
      </c>
      <c r="B37" s="18" t="s">
        <v>134</v>
      </c>
      <c r="C37" s="18" t="s">
        <v>135</v>
      </c>
      <c r="D37" s="11"/>
      <c r="E37" s="14">
        <v>29273350</v>
      </c>
      <c r="F37" s="11"/>
      <c r="G37" s="14">
        <v>29273350</v>
      </c>
      <c r="H37" s="11"/>
      <c r="I37" s="14">
        <v>29273350</v>
      </c>
      <c r="J37" s="11"/>
      <c r="K37" s="14">
        <v>29273750</v>
      </c>
      <c r="L37" s="11" t="s">
        <v>48</v>
      </c>
      <c r="M37" s="63">
        <f>E37+G37+I37+K37</f>
        <v>117093800</v>
      </c>
    </row>
    <row r="38" spans="1:13" s="5" customFormat="1" ht="56.25" customHeight="1" thickBot="1">
      <c r="A38" s="98" t="s">
        <v>126</v>
      </c>
      <c r="B38" s="101" t="s">
        <v>134</v>
      </c>
      <c r="C38" s="101" t="s">
        <v>136</v>
      </c>
      <c r="D38" s="73"/>
      <c r="E38" s="16">
        <v>14187000</v>
      </c>
      <c r="F38" s="11"/>
      <c r="G38" s="16">
        <v>14187000</v>
      </c>
      <c r="H38" s="11"/>
      <c r="I38" s="16">
        <v>14187000</v>
      </c>
      <c r="J38" s="11"/>
      <c r="K38" s="9">
        <v>14188800</v>
      </c>
      <c r="L38" s="11" t="s">
        <v>85</v>
      </c>
      <c r="M38" s="53">
        <f t="shared" si="3"/>
        <v>56749800</v>
      </c>
    </row>
    <row r="39" spans="1:13" s="5" customFormat="1" ht="39" customHeight="1" thickBot="1">
      <c r="A39" s="144" t="s">
        <v>88</v>
      </c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68">
        <f>M33+M29+M27+M21+M9</f>
        <v>4709045636</v>
      </c>
    </row>
    <row r="40" spans="1:13" s="5" customFormat="1" ht="47.25" customHeight="1">
      <c r="D40" s="59"/>
      <c r="E40" s="19"/>
      <c r="I40" s="143" t="s">
        <v>112</v>
      </c>
      <c r="J40" s="143"/>
      <c r="K40" s="143"/>
      <c r="L40" s="143"/>
      <c r="M40" s="143"/>
    </row>
    <row r="41" spans="1:13" s="5" customFormat="1" ht="21">
      <c r="D41" s="59"/>
      <c r="E41" s="19"/>
      <c r="I41" s="142" t="s">
        <v>53</v>
      </c>
      <c r="J41" s="142"/>
      <c r="K41" s="142"/>
      <c r="L41" s="142"/>
      <c r="M41" s="142"/>
    </row>
    <row r="42" spans="1:13" s="5" customFormat="1" ht="21">
      <c r="D42" s="59"/>
      <c r="E42" s="19"/>
      <c r="I42" s="141" t="s">
        <v>87</v>
      </c>
      <c r="J42" s="141"/>
      <c r="K42" s="141"/>
      <c r="L42" s="141"/>
      <c r="M42" s="141"/>
    </row>
    <row r="43" spans="1:13" s="5" customFormat="1" ht="21">
      <c r="D43" s="59"/>
      <c r="E43" s="19"/>
      <c r="I43" s="141" t="s">
        <v>54</v>
      </c>
      <c r="J43" s="141"/>
      <c r="K43" s="141"/>
      <c r="L43" s="141"/>
      <c r="M43" s="141"/>
    </row>
    <row r="44" spans="1:13" s="5" customFormat="1" ht="21">
      <c r="D44" s="59"/>
      <c r="E44" s="19"/>
      <c r="I44" s="64"/>
      <c r="J44" s="70"/>
      <c r="K44" s="70"/>
      <c r="L44" s="70"/>
      <c r="M44" s="64"/>
    </row>
    <row r="45" spans="1:13" s="5" customFormat="1" ht="56.25" customHeight="1">
      <c r="D45" s="59"/>
      <c r="E45" s="19"/>
      <c r="I45" s="64"/>
      <c r="J45" s="70"/>
      <c r="K45" s="70"/>
      <c r="L45" s="70"/>
      <c r="M45" s="64"/>
    </row>
    <row r="46" spans="1:13" s="5" customFormat="1" ht="21">
      <c r="D46" s="59"/>
      <c r="E46" s="19"/>
      <c r="I46" s="64"/>
      <c r="J46" s="136" t="s">
        <v>114</v>
      </c>
      <c r="K46" s="136"/>
      <c r="L46" s="136"/>
      <c r="M46" s="136"/>
    </row>
    <row r="47" spans="1:13" s="5" customFormat="1" ht="21">
      <c r="D47" s="59"/>
      <c r="E47" s="19"/>
      <c r="I47" s="64"/>
      <c r="J47" s="137" t="s">
        <v>115</v>
      </c>
      <c r="K47" s="137"/>
      <c r="L47" s="137"/>
      <c r="M47" s="137"/>
    </row>
    <row r="48" spans="1:13" s="5" customFormat="1" ht="21">
      <c r="D48" s="59"/>
      <c r="E48" s="19"/>
      <c r="I48" s="64"/>
      <c r="J48" s="137" t="s">
        <v>116</v>
      </c>
      <c r="K48" s="137"/>
      <c r="L48" s="137"/>
      <c r="M48" s="137"/>
    </row>
    <row r="49" spans="4:13" s="5" customFormat="1" ht="21">
      <c r="D49" s="59"/>
      <c r="E49" s="19"/>
      <c r="J49" s="66"/>
      <c r="K49" s="66"/>
      <c r="L49" s="66"/>
      <c r="M49" s="66"/>
    </row>
    <row r="50" spans="4:13" s="5" customFormat="1" ht="15.75">
      <c r="D50" s="59"/>
      <c r="E50" s="19"/>
      <c r="H50" s="20"/>
      <c r="J50" s="21"/>
    </row>
  </sheetData>
  <mergeCells count="39">
    <mergeCell ref="J47:M47"/>
    <mergeCell ref="J48:M48"/>
    <mergeCell ref="D29:L29"/>
    <mergeCell ref="A33:C33"/>
    <mergeCell ref="D33:L33"/>
    <mergeCell ref="A29:C29"/>
    <mergeCell ref="A39:L39"/>
    <mergeCell ref="I41:M41"/>
    <mergeCell ref="I42:M42"/>
    <mergeCell ref="I43:M43"/>
    <mergeCell ref="J46:M46"/>
    <mergeCell ref="A27:C27"/>
    <mergeCell ref="D27:L27"/>
    <mergeCell ref="A9:C9"/>
    <mergeCell ref="D9:L9"/>
    <mergeCell ref="A10:A20"/>
    <mergeCell ref="B10:B20"/>
    <mergeCell ref="C10:C20"/>
    <mergeCell ref="A21:C21"/>
    <mergeCell ref="D21:L21"/>
    <mergeCell ref="A22:A26"/>
    <mergeCell ref="B22:B26"/>
    <mergeCell ref="C22:C26"/>
    <mergeCell ref="A1:M1"/>
    <mergeCell ref="A2:M2"/>
    <mergeCell ref="A5:A7"/>
    <mergeCell ref="B5:B7"/>
    <mergeCell ref="C5:C7"/>
    <mergeCell ref="D5:K5"/>
    <mergeCell ref="L5:M6"/>
    <mergeCell ref="D6:E6"/>
    <mergeCell ref="F6:G6"/>
    <mergeCell ref="H6:I6"/>
    <mergeCell ref="J6:K6"/>
    <mergeCell ref="D8:E8"/>
    <mergeCell ref="F8:G8"/>
    <mergeCell ref="H8:I8"/>
    <mergeCell ref="J8:K8"/>
    <mergeCell ref="I40:M40"/>
  </mergeCells>
  <pageMargins left="0.91" right="0.7" top="0.4" bottom="0.26" header="0.13" footer="0.17"/>
  <pageSetup paperSize="9" scale="55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RENCANA AKSI PROGRAM KEG. 2019</vt:lpstr>
      <vt:lpstr>RENCANA AKSI 2019</vt:lpstr>
      <vt:lpstr>'RENCANA AKSI 2019'!Print_Area</vt:lpstr>
      <vt:lpstr>'RENCANA AKSI PROGRAM KEG. 2019'!Print_Area</vt:lpstr>
      <vt:lpstr>'RENCANA AKSI 2019'!Print_Titles</vt:lpstr>
      <vt:lpstr>'RENCANA AKSI PROGRAM KEG. 2019'!Print_Titles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lastPrinted>2019-08-18T14:42:55Z</cp:lastPrinted>
  <dcterms:created xsi:type="dcterms:W3CDTF">2017-02-24T07:30:18Z</dcterms:created>
  <dcterms:modified xsi:type="dcterms:W3CDTF">2019-08-20T02:58:35Z</dcterms:modified>
</cp:coreProperties>
</file>